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9180" windowHeight="4308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'Note'!$A$1:$K$309</definedName>
  </definedNames>
  <calcPr fullCalcOnLoad="1"/>
</workbook>
</file>

<file path=xl/sharedStrings.xml><?xml version="1.0" encoding="utf-8"?>
<sst xmlns="http://schemas.openxmlformats.org/spreadsheetml/2006/main" count="458" uniqueCount="351">
  <si>
    <t>YLI HOLDINGS BERHAD</t>
  </si>
  <si>
    <t>RM'000</t>
  </si>
  <si>
    <t>Finance cost</t>
  </si>
  <si>
    <t xml:space="preserve">YLI HOLDINGS BERHAD  </t>
  </si>
  <si>
    <t>3 months ended</t>
  </si>
  <si>
    <t>Profit from operations</t>
  </si>
  <si>
    <t>Tax</t>
  </si>
  <si>
    <t>-</t>
  </si>
  <si>
    <t>Minority interest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</si>
  <si>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</si>
  <si>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</si>
  <si>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</si>
  <si>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</si>
  <si>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</si>
  <si>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</si>
  <si>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</si>
  <si>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</si>
  <si>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</si>
  <si>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</si>
  <si>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</si>
  <si>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Share capital</t>
  </si>
  <si>
    <t>Share premium</t>
  </si>
  <si>
    <t>Deferred taxation</t>
  </si>
  <si>
    <t>(The Condensed Consolidated Balance Sheet should be read in conjunction with the Annual</t>
  </si>
  <si>
    <t>RM</t>
  </si>
  <si>
    <t>Interest received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</si>
  <si>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</si>
  <si>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</si>
  <si>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</si>
  <si>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</si>
  <si>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</si>
  <si>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</si>
  <si>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</si>
  <si>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</si>
  <si>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</si>
  <si>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</si>
  <si>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</si>
  <si>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</si>
  <si>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</si>
  <si>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</si>
  <si>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</si>
  <si>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</si>
  <si>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</si>
  <si>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Revenue</t>
  </si>
  <si>
    <t>Notes to the Financial Information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</si>
  <si>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</si>
  <si>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</si>
  <si>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</si>
  <si>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</si>
  <si>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</si>
  <si>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</si>
  <si>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</si>
  <si>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</si>
  <si>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</si>
  <si>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</si>
  <si>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</si>
  <si>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</si>
  <si>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</si>
  <si>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</si>
  <si>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</si>
  <si>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</si>
  <si>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</si>
  <si>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</si>
  <si>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</si>
  <si>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</si>
  <si>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</si>
  <si>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</si>
  <si>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</si>
  <si>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</si>
  <si>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</si>
  <si>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</si>
  <si>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</si>
  <si>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</si>
  <si>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</si>
  <si>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</si>
  <si>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</si>
  <si>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</si>
  <si>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</si>
  <si>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</si>
  <si>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</si>
  <si>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</si>
  <si>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</si>
  <si>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</si>
  <si>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</si>
  <si>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</si>
  <si>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</si>
  <si>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</si>
  <si>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</si>
  <si>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</si>
  <si>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</si>
  <si>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</si>
  <si>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</si>
  <si>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</si>
  <si>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</si>
  <si>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</si>
  <si>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</si>
  <si>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</si>
  <si>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</si>
  <si>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</si>
  <si>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</si>
  <si>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</si>
  <si>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</si>
  <si>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</si>
  <si>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</si>
  <si>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</si>
  <si>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</si>
  <si>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</si>
  <si>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</si>
  <si>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</si>
  <si>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</si>
  <si>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</si>
  <si>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</si>
  <si>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</si>
  <si>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</si>
  <si>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</si>
  <si>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</si>
  <si>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</si>
  <si>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</si>
  <si>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</si>
  <si>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</si>
  <si>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</si>
  <si>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</si>
  <si>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</si>
  <si>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</si>
  <si>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</si>
  <si>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</si>
  <si>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</si>
  <si>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</si>
  <si>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</si>
  <si>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</si>
  <si>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</si>
  <si>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</si>
  <si>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>Bank and cash balances</t>
  </si>
  <si>
    <t>There is no disclosure of segmental information as the Group operates principally within one industry.</t>
  </si>
  <si>
    <t>Bank borrowing</t>
  </si>
  <si>
    <t>27.</t>
  </si>
  <si>
    <t>CONDENSED CONSOLIDATED BALANCE SHEET (UNAUDITED)</t>
  </si>
  <si>
    <t>Dividend Proposed</t>
  </si>
  <si>
    <t>reserves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</si>
  <si>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</si>
  <si>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</si>
  <si>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</si>
  <si>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</si>
  <si>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</si>
  <si>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</si>
  <si>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</si>
  <si>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</si>
  <si>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</si>
  <si>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</si>
  <si>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</si>
  <si>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There were no corporate proposals announced but not completed as at the date of issue of this report.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</si>
  <si>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</si>
  <si>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</si>
  <si>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</si>
  <si>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</si>
  <si>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</si>
  <si>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effect of expenses not </t>
  </si>
  <si>
    <t xml:space="preserve">  deducted for tax purposes</t>
  </si>
  <si>
    <t>Tax effect of income not subject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</si>
  <si>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</si>
  <si>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</si>
  <si>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</si>
  <si>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</si>
  <si>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</si>
  <si>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</si>
  <si>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</si>
  <si>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Dividend for the financial year</t>
  </si>
  <si>
    <t>(Over)/under provision in respect</t>
  </si>
  <si>
    <t xml:space="preserve">  subsidiary</t>
  </si>
  <si>
    <t>Tax effect of current year tax loss</t>
  </si>
  <si>
    <t xml:space="preserve">  RM500,000 of taxable income</t>
  </si>
  <si>
    <t xml:space="preserve">  for Malaysian subsidiaries</t>
  </si>
  <si>
    <t>Analysed as follows :-</t>
  </si>
  <si>
    <t>Subsidiary companies</t>
  </si>
  <si>
    <t>companies.</t>
  </si>
  <si>
    <t>Tax incentive in overseas</t>
  </si>
  <si>
    <t>Authorised and contracted for</t>
  </si>
  <si>
    <t>Cash from operations</t>
  </si>
  <si>
    <t>OPERATING ACTIVITIES</t>
  </si>
  <si>
    <t>Cash receipts from customers</t>
  </si>
  <si>
    <t>Cash paid to suppliers and employees</t>
  </si>
  <si>
    <t>Tax paid</t>
  </si>
  <si>
    <t>Net cash flow from operating activities</t>
  </si>
  <si>
    <t>INVESTING ACTIVITIES</t>
  </si>
  <si>
    <t>Property, plant and equipment :</t>
  </si>
  <si>
    <t>additions</t>
  </si>
  <si>
    <t>FINANCING ACTIVITIES</t>
  </si>
  <si>
    <t>Cash and cash equivalents :</t>
  </si>
  <si>
    <t>at start of year</t>
  </si>
  <si>
    <t>at end of year</t>
  </si>
  <si>
    <t xml:space="preserve"> </t>
  </si>
  <si>
    <t>Currency translation differences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</si>
  <si>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</si>
  <si>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</si>
  <si>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</si>
  <si>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</si>
  <si>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 xml:space="preserve">  in overseas subsidiary</t>
  </si>
  <si>
    <t>Investment properties</t>
  </si>
  <si>
    <t>Unit Trust</t>
  </si>
  <si>
    <t>Net change in cash and cash equivalents</t>
  </si>
  <si>
    <t>22.</t>
  </si>
  <si>
    <t>Net assets per share (RM)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</si>
  <si>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</si>
  <si>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</si>
  <si>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</si>
  <si>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</si>
  <si>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</si>
  <si>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</si>
  <si>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Current liabilities</t>
  </si>
  <si>
    <t>Total current liabilities</t>
  </si>
  <si>
    <t>Total liabilities</t>
  </si>
  <si>
    <t>TOTAL EQUITY AND LIABILITIES</t>
  </si>
  <si>
    <t>Total non-current assets</t>
  </si>
  <si>
    <t>Total current assets</t>
  </si>
  <si>
    <t>Operating expenses</t>
  </si>
  <si>
    <t>Other income</t>
  </si>
  <si>
    <t>Taxation</t>
  </si>
  <si>
    <t>Profit for the period</t>
  </si>
  <si>
    <t>Attributable to :</t>
  </si>
  <si>
    <t>CONDENSED CONSOLIDATED CASH FLOW STATEMENTS (UNAUDITED)</t>
  </si>
  <si>
    <t>CONDENSED CONSOLIDATED STATEMENT OF CHANGES IN EQUITY (UNAUDITED)</t>
  </si>
  <si>
    <t>Balance As At 1 April 2006</t>
  </si>
  <si>
    <t>ended 31 March 2006</t>
  </si>
  <si>
    <t>Exchange differences on translation</t>
  </si>
  <si>
    <t>of foreign operation</t>
  </si>
  <si>
    <t>Basis of Preparation</t>
  </si>
  <si>
    <t>RM`000</t>
  </si>
  <si>
    <t>Prepaid lease payments</t>
  </si>
  <si>
    <t>Significant off balance sheet event</t>
  </si>
  <si>
    <t>Profit before taxation</t>
  </si>
  <si>
    <t>Deposits with financial institutions</t>
  </si>
  <si>
    <t xml:space="preserve">Tax effect of different tax rate </t>
  </si>
  <si>
    <t>Total non-current liabilities</t>
  </si>
  <si>
    <t>Financial assets at fair value through profit and loss - Short Term Investment</t>
  </si>
  <si>
    <t xml:space="preserve">  Entity</t>
  </si>
  <si>
    <t>Tax effect of Jointly Controlled</t>
  </si>
  <si>
    <t>There were no material financial instruments with off balance sheet risk as at the date of this report.</t>
  </si>
  <si>
    <t>Short term investments</t>
  </si>
  <si>
    <t>disposals</t>
  </si>
  <si>
    <t xml:space="preserve">  not recognised / (reversed)</t>
  </si>
  <si>
    <t>Less : Taxation</t>
  </si>
  <si>
    <t>There were no changes in the composition of the Company during the period under review.</t>
  </si>
  <si>
    <t xml:space="preserve">Dividends received </t>
  </si>
  <si>
    <t>Equity holders</t>
  </si>
  <si>
    <t>Equity attributable to equity holders</t>
  </si>
  <si>
    <t xml:space="preserve">Tax calculated at Malaysia </t>
  </si>
  <si>
    <t xml:space="preserve">  Statutory tax rate</t>
  </si>
  <si>
    <t>31/03/2007</t>
  </si>
  <si>
    <t>No dividend was paid for the current interim period.</t>
  </si>
  <si>
    <t>31.03.2007</t>
  </si>
  <si>
    <t>-   Inventories</t>
  </si>
  <si>
    <t>Tax effect of expenses allowable</t>
  </si>
  <si>
    <t xml:space="preserve">  for double deductions</t>
  </si>
  <si>
    <t>continuing application of current depreciation policy.</t>
  </si>
  <si>
    <t xml:space="preserve">  to tax / exempted income</t>
  </si>
  <si>
    <t>statements by the equity method of accounting.  The Group's share of (loss)/profit is as follows:-</t>
  </si>
  <si>
    <t>Interim report for the three months ended 30 June 2007</t>
  </si>
  <si>
    <t>30/06/2007</t>
  </si>
  <si>
    <t>30/06/2006</t>
  </si>
  <si>
    <t>for the year ended 31st March 2007)</t>
  </si>
  <si>
    <t>Financial Report for the year ended 31st March 2007)</t>
  </si>
  <si>
    <t xml:space="preserve"> Financial Report for the year ended 31st March 2007.)</t>
  </si>
  <si>
    <t>3 months ended 30 June 2006</t>
  </si>
  <si>
    <t>Net profit for the 3-months period</t>
  </si>
  <si>
    <t>Balance As At 30 June 2006</t>
  </si>
  <si>
    <t>3 months ended 30 June 2007</t>
  </si>
  <si>
    <t>Balance As At 1 April 2007</t>
  </si>
  <si>
    <t>ended 31 March 2007</t>
  </si>
  <si>
    <t xml:space="preserve"> Annual Financial Report for the year ended 31st March 2007.)</t>
  </si>
  <si>
    <t>Disposal of marketable securities</t>
  </si>
  <si>
    <t>30.06.2007</t>
  </si>
  <si>
    <t>30.06.2006</t>
  </si>
  <si>
    <t>attributed mainly to 10.56% increase in turnover.</t>
  </si>
  <si>
    <t>30 June 2007</t>
  </si>
  <si>
    <t>The capital expenditure not provided for in the financial statement as at 30 June 2007 is as follows :-</t>
  </si>
  <si>
    <t>Disposal of quoted securities for the period under review.</t>
  </si>
  <si>
    <t>Total sales proceeds</t>
  </si>
  <si>
    <t>There were no outstanding bank borrowing as at 30 June 2007.</t>
  </si>
  <si>
    <t>The Board of Directors does not recommend the payment of any dividend for the 3 months ended 30 June 2007.</t>
  </si>
  <si>
    <t xml:space="preserve">  30.06.2006</t>
  </si>
  <si>
    <t>balance sheet date.</t>
  </si>
  <si>
    <t>There were no sale of unquoted investment and/or properties for the three months ended 30 June 2007.</t>
  </si>
  <si>
    <t>Tax (continued)</t>
  </si>
  <si>
    <t>Profit/(Loss) before tax</t>
  </si>
  <si>
    <t>Profit/(Loss) after tax</t>
  </si>
  <si>
    <t>Total gain on disposal</t>
  </si>
  <si>
    <t>29.</t>
  </si>
  <si>
    <t>Penang,   28 August 2007</t>
  </si>
  <si>
    <t>unforeseen circumstances.</t>
  </si>
  <si>
    <t>Disposal of Quoted Securities</t>
  </si>
  <si>
    <t>Balance As At 30 June 2007</t>
  </si>
  <si>
    <t>Share of profit/(loss) of</t>
  </si>
  <si>
    <t>diluted</t>
  </si>
  <si>
    <t>N/A</t>
  </si>
  <si>
    <t>Changes in Estimates of Amounts</t>
  </si>
  <si>
    <t>The interim  financial  statements are unaudited  and have  been prepared in  accordance  with the  requirements of</t>
  </si>
  <si>
    <t>Berhad.</t>
  </si>
  <si>
    <t>FRS 134: Interim Financial Reporting  and paragraph 9.22 of the Listing Requirements of Bursa Malaysia Securities</t>
  </si>
  <si>
    <t>ended 31 March 2007.  These explanatory notes attached to the interim financial statements provide an explanation</t>
  </si>
  <si>
    <t>The interim  financial statements  should be  read in  conjunction  with the  audited financial statements  for the year</t>
  </si>
  <si>
    <t>performance of the Group since the year ended 31 March 2007.</t>
  </si>
  <si>
    <t>of events  and  transactions  that are  significant to  an understanding  of the  changes  in the financial  position and</t>
  </si>
  <si>
    <t xml:space="preserve">financial years that have a material effect in the current interim period. </t>
  </si>
  <si>
    <t>There were  no changes  in the nature  and estimates  of amounts  from  those of the  prior interim  periods  of prior</t>
  </si>
  <si>
    <t>held as treasury shares and resale of treasury shares for the current financial year to date.</t>
  </si>
  <si>
    <t>There were no issuance and repayment of debt and equity securities, share buy backs, share cancellations, shares</t>
  </si>
  <si>
    <t>Corporate  guarantees  of RM40.75 million  were given  to banks to  secure bank borrowings  of the subsidiary</t>
  </si>
  <si>
    <t>facilities.</t>
  </si>
  <si>
    <t>Corporate guarantees  of USD370,000 (approximately RM1.28 million) were given to a bank to secure banking</t>
  </si>
  <si>
    <t>The Group  has accounted  for its share of results  of the jointly controlled entity  (37%) in the consolidated financial</t>
  </si>
  <si>
    <t xml:space="preserve">For the  quarter  under review,  revenue of  RM26.8 million  was marginally  lower than  revenue of  preceding  year </t>
  </si>
  <si>
    <t>This was attributed mainly to higher prices of steel scraps and other raw materials as well as higher energy cost.</t>
  </si>
  <si>
    <t xml:space="preserve">corresponding quarter (RM27.0 million).  Nevertheless, both pre-tax and after tax profit were  9.7% and  8.3% lower. </t>
  </si>
  <si>
    <t xml:space="preserve">Under  the  Ninth  Malaysian  Plan,  the  government  has  allocated  more  than  RM12 billion  for water  supply and </t>
  </si>
  <si>
    <t xml:space="preserve">The valuations  of land and  buildings  have been  brought  forward,  without  amendment  from the  previous annual </t>
  </si>
  <si>
    <t>of these  freehold  and  leasehold  land  and  buildings  on  the  basis  of  their  previous  revaluation  subject  to the</t>
  </si>
  <si>
    <t>Plant and  Equipment  as allowed for by the  Malaysian Accounting Standards Board to retain the carrying amounts</t>
  </si>
  <si>
    <t xml:space="preserve">Total   corporate  guarantees  of  RM42.03  million  given  by  the  Company  remained  unchanged  since  the  last </t>
  </si>
  <si>
    <t>In  view of  this,  the  Board  of  Directors  expects  the future  performance  of the  Group to  be good,  barring  any</t>
  </si>
  <si>
    <t>Material Events Subsequent to the End of the Interim Reporting Period</t>
  </si>
  <si>
    <t>There were no material events subsequent to the current financial quarter ended 30 June 2007 up to the date of this</t>
  </si>
  <si>
    <t>(a)</t>
  </si>
  <si>
    <t xml:space="preserve">Proposed disposal  of the entire  equity interest  in two  wholly-owned  subsidiaries  -  YLI Corporation Limited </t>
  </si>
  <si>
    <t>("YLI Corp") and Zhangzhou YLI Electro-Metallurgy Co., Ltd. ("Zhangzhou YLI")</t>
  </si>
  <si>
    <t>(b)</t>
  </si>
  <si>
    <t>30.</t>
  </si>
  <si>
    <t>Proposed disposal of properties of the Group</t>
  </si>
  <si>
    <t xml:space="preserve">independent  professional  valuers in 1994  and 1996  using  the open market value  basis to reflect fair value.  The </t>
  </si>
  <si>
    <t xml:space="preserve">directors have adopted  the transitional provisions in International Accounting Standard No.16 (Revised) : Property, </t>
  </si>
  <si>
    <t xml:space="preserve">report.   The  carrying  value of  leasehold  land  and  buildings  is based  on a  valuation  carried  out  by  a  firm  of </t>
  </si>
  <si>
    <t xml:space="preserve">Group  profit  before  tax for the  quarter under  review  was  2.45%  higher  than the  preceding quarter.   This was </t>
  </si>
  <si>
    <t>USD278,111 and  USD900,000  owing by Zhangzhou YLI and YLI Corp respectively to YLI Holdings Berhad.</t>
  </si>
  <si>
    <t>As announced on 10 August 2007  to Bursa  Malaysia  Securities  Berhad (hereinafter as "Bursa Securities"),</t>
  </si>
  <si>
    <t>the  Group  had  entered  into  two  Share Sale Agreements  ("SSAs")  with  Euro Materials Limited  ("EM")  to</t>
  </si>
  <si>
    <t xml:space="preserve">disposed  to  EM  its entire  equity  interests  in  YLI Corp  and  Zhangzhou YLI,  for a cash  consideration  of </t>
  </si>
  <si>
    <t xml:space="preserve">USD1,741,217    (approximately   RM6,027,441).    In  addition,   EM  will  also  have  to  settle  the  sums  of </t>
  </si>
  <si>
    <t>Yew  Lean  Foundry &amp; Co Sdn Bhd ("Yew Lean"), will enter into two separate Sale and Purchase Agreements</t>
  </si>
  <si>
    <t>coming Annual General Meeting.</t>
  </si>
  <si>
    <t>As announced on 13 August 2007,   the Group's subsidiaries,  Yew Li Foundry &amp; Co Sdn Bhd  ("Yew Li") and</t>
  </si>
  <si>
    <t>with  Loh Eng Kim Co Sdn Bhd  for  the sale  of certain  properties for a  total  consideration of  RM2,845,017</t>
  </si>
  <si>
    <t>after taking  into  consideration the market value of the properties of  RM2,705,000 on 17 May 2007 as valued</t>
  </si>
  <si>
    <t>by an  independent  registered valuer.   The said disposal  is subject  to the shareholders' approval in the forth</t>
  </si>
  <si>
    <t xml:space="preserve">  (2008 : 26% , 2007  : 28%)</t>
  </si>
  <si>
    <t>jointly controlled entity (refer note 16)</t>
  </si>
  <si>
    <t>which  have not been reflected in the financial statements.</t>
  </si>
  <si>
    <t>To the  date of  this report,  there were no significant off balance sheet  events subsequent  to the financial  period</t>
  </si>
  <si>
    <t>There was no related party transaction except for item no.15(b) as mentioned below.</t>
  </si>
  <si>
    <t>sewerage projects.   In view of the fact that the government and the private sector are working together in improving</t>
  </si>
  <si>
    <t>the water quality and efficiency of water supply in Malaysia, this would augur well for the Group's business.</t>
  </si>
  <si>
    <t>Basic earnings per share (sen)</t>
  </si>
  <si>
    <t>report except for the following :-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</si>
</sst>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6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0" fontId="10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65" fontId="11" fillId="0" borderId="6" xfId="15" applyNumberFormat="1" applyFont="1" applyBorder="1" applyAlignment="1">
      <alignment horizontal="center"/>
    </xf>
    <xf numFmtId="165" fontId="11" fillId="0" borderId="9" xfId="15" applyNumberFormat="1" applyFont="1" applyBorder="1" applyAlignment="1">
      <alignment horizontal="center"/>
    </xf>
    <xf numFmtId="165" fontId="11" fillId="0" borderId="11" xfId="15" applyNumberFormat="1" applyFont="1" applyBorder="1" applyAlignment="1">
      <alignment horizontal="center"/>
    </xf>
    <xf numFmtId="165" fontId="11" fillId="0" borderId="16" xfId="15" applyNumberFormat="1" applyFont="1" applyBorder="1" applyAlignment="1">
      <alignment horizontal="center"/>
    </xf>
    <xf numFmtId="165" fontId="11" fillId="0" borderId="17" xfId="15" applyNumberFormat="1" applyFont="1" applyBorder="1" applyAlignment="1">
      <alignment horizontal="center"/>
    </xf>
    <xf numFmtId="165" fontId="11" fillId="0" borderId="18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41" fontId="0" fillId="0" borderId="2" xfId="15" applyNumberFormat="1" applyBorder="1" applyAlignment="1">
      <alignment horizontal="right"/>
    </xf>
    <xf numFmtId="41" fontId="0" fillId="0" borderId="2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 quotePrefix="1">
      <alignment horizontal="righ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37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0" fontId="0" fillId="0" borderId="2" xfId="0" applyBorder="1" applyAlignment="1" quotePrefix="1">
      <alignment/>
    </xf>
    <xf numFmtId="41" fontId="0" fillId="0" borderId="15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center"/>
    </xf>
    <xf numFmtId="10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165" fontId="0" fillId="0" borderId="19" xfId="15" applyNumberFormat="1" applyFont="1" applyBorder="1" applyAlignment="1">
      <alignment/>
    </xf>
    <xf numFmtId="43" fontId="0" fillId="0" borderId="0" xfId="15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workbookViewId="0" topLeftCell="A1">
      <selection activeCell="B27" sqref="B27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7.57421875" style="0" customWidth="1"/>
    <col min="6" max="6" width="0.855468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54" t="s">
        <v>3</v>
      </c>
      <c r="B2" s="154"/>
      <c r="C2" s="154"/>
      <c r="D2" s="154"/>
      <c r="E2" s="154"/>
      <c r="F2" s="155"/>
      <c r="G2" s="155"/>
      <c r="H2" s="155"/>
      <c r="I2" s="155"/>
      <c r="J2" s="155"/>
      <c r="K2" s="1"/>
    </row>
    <row r="3" spans="1:11" ht="12" customHeight="1">
      <c r="A3" t="s">
        <v>123</v>
      </c>
      <c r="K3" s="2"/>
    </row>
    <row r="4" ht="6.75" customHeight="1">
      <c r="K4" s="2"/>
    </row>
    <row r="5" ht="12.75">
      <c r="A5" t="s">
        <v>256</v>
      </c>
    </row>
    <row r="6" ht="6" customHeight="1"/>
    <row r="7" ht="15">
      <c r="A7" s="25" t="s">
        <v>124</v>
      </c>
    </row>
    <row r="8" ht="12" customHeight="1">
      <c r="A8" s="25"/>
    </row>
    <row r="9" spans="1:16" ht="12" customHeight="1">
      <c r="A9" s="25"/>
      <c r="G9" s="153" t="s">
        <v>146</v>
      </c>
      <c r="H9" s="153"/>
      <c r="I9" s="153"/>
      <c r="J9" s="153"/>
      <c r="M9" s="153" t="s">
        <v>147</v>
      </c>
      <c r="N9" s="153"/>
      <c r="O9" s="153"/>
      <c r="P9" s="153"/>
    </row>
    <row r="10" spans="7:17" ht="12.75">
      <c r="G10" s="153" t="s">
        <v>4</v>
      </c>
      <c r="H10" s="153"/>
      <c r="I10" s="153"/>
      <c r="J10" s="153"/>
      <c r="K10" s="4"/>
      <c r="M10" s="153" t="s">
        <v>4</v>
      </c>
      <c r="N10" s="153"/>
      <c r="O10" s="153"/>
      <c r="P10" s="153"/>
      <c r="Q10" s="153"/>
    </row>
    <row r="11" ht="5.25" customHeight="1"/>
    <row r="12" spans="7:16" ht="12.75">
      <c r="G12" s="5" t="s">
        <v>257</v>
      </c>
      <c r="H12" s="6"/>
      <c r="J12" s="5" t="s">
        <v>258</v>
      </c>
      <c r="K12" s="5"/>
      <c r="M12" s="5" t="s">
        <v>257</v>
      </c>
      <c r="N12" s="5"/>
      <c r="O12" s="3"/>
      <c r="P12" s="5" t="s">
        <v>258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43</v>
      </c>
      <c r="B15" s="7"/>
      <c r="G15" s="8">
        <v>26800</v>
      </c>
      <c r="H15" s="9"/>
      <c r="J15" s="10">
        <v>27016</v>
      </c>
      <c r="K15" s="2"/>
      <c r="M15" s="9">
        <v>26800</v>
      </c>
      <c r="N15" s="9"/>
      <c r="P15" s="8">
        <v>27016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214</v>
      </c>
      <c r="B17" s="7"/>
      <c r="G17" s="13">
        <v>-23367</v>
      </c>
      <c r="H17" s="13"/>
      <c r="J17" s="9">
        <v>-23073</v>
      </c>
      <c r="K17" s="2"/>
      <c r="M17" s="13">
        <v>-23367</v>
      </c>
      <c r="N17" s="13"/>
      <c r="P17" s="8">
        <v>-23073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2.75">
      <c r="A19" t="s">
        <v>215</v>
      </c>
      <c r="G19" s="18">
        <v>387</v>
      </c>
      <c r="H19" s="18"/>
      <c r="I19" s="15"/>
      <c r="J19" s="16">
        <v>511</v>
      </c>
      <c r="K19" s="17"/>
      <c r="L19" s="15"/>
      <c r="M19" s="18">
        <v>387</v>
      </c>
      <c r="N19" s="18"/>
      <c r="O19" s="15"/>
      <c r="P19" s="16">
        <v>511</v>
      </c>
      <c r="Q19" s="15"/>
    </row>
    <row r="20" spans="7:16" ht="9" customHeight="1">
      <c r="G20" s="9"/>
      <c r="H20" s="9"/>
      <c r="J20" s="8"/>
      <c r="K20" s="2"/>
      <c r="M20" s="9"/>
      <c r="N20" s="9"/>
      <c r="P20" s="8"/>
    </row>
    <row r="21" spans="1:16" ht="12.75" customHeight="1">
      <c r="A21" t="s">
        <v>5</v>
      </c>
      <c r="G21" s="9">
        <f>SUM(G15:G19)</f>
        <v>3820</v>
      </c>
      <c r="H21" s="9"/>
      <c r="J21" s="8">
        <f>SUM(J15:J19)</f>
        <v>4454</v>
      </c>
      <c r="K21" s="2"/>
      <c r="M21" s="9">
        <f>SUM(M15:M19)</f>
        <v>3820</v>
      </c>
      <c r="N21" s="9"/>
      <c r="P21" s="8">
        <f>SUM(P15:P19)</f>
        <v>4454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140">
        <v>0</v>
      </c>
      <c r="H23" s="9"/>
      <c r="J23" s="149">
        <v>0</v>
      </c>
      <c r="K23" s="2"/>
      <c r="M23" s="82">
        <v>0</v>
      </c>
      <c r="N23" s="9"/>
      <c r="P23" s="149">
        <v>0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291</v>
      </c>
      <c r="Q25" s="7"/>
    </row>
    <row r="26" spans="2:17" ht="12.75">
      <c r="B26" t="s">
        <v>343</v>
      </c>
      <c r="G26" s="129">
        <v>21</v>
      </c>
      <c r="H26" s="87"/>
      <c r="I26" s="15"/>
      <c r="J26" s="94">
        <v>-199</v>
      </c>
      <c r="K26" s="113"/>
      <c r="L26" s="94"/>
      <c r="M26" s="128">
        <v>21</v>
      </c>
      <c r="N26" s="87"/>
      <c r="O26" s="94"/>
      <c r="P26" s="128">
        <v>-199</v>
      </c>
      <c r="Q26" s="144"/>
    </row>
    <row r="27" spans="7:16" ht="9" customHeight="1">
      <c r="G27" s="9"/>
      <c r="H27" s="9"/>
      <c r="J27" s="8"/>
      <c r="K27" s="2"/>
      <c r="M27" s="9"/>
      <c r="N27" s="9"/>
      <c r="P27" s="8"/>
    </row>
    <row r="28" spans="1:16" ht="12.75">
      <c r="A28" t="s">
        <v>229</v>
      </c>
      <c r="G28" s="9">
        <f>SUM(G21:G26)</f>
        <v>3841</v>
      </c>
      <c r="H28" s="9"/>
      <c r="J28" s="8">
        <f>SUM(J21:J26)</f>
        <v>4255</v>
      </c>
      <c r="K28" s="2"/>
      <c r="M28" s="9">
        <f>SUM(M21:M26)</f>
        <v>3841</v>
      </c>
      <c r="N28" s="9"/>
      <c r="P28" s="8">
        <f>SUM(P21:P26)</f>
        <v>4255</v>
      </c>
    </row>
    <row r="29" spans="7:16" ht="12.75">
      <c r="G29" s="9"/>
      <c r="H29" s="9"/>
      <c r="J29" s="8"/>
      <c r="K29" s="2"/>
      <c r="M29" s="9"/>
      <c r="N29" s="9"/>
      <c r="P29" s="8"/>
    </row>
    <row r="30" spans="1:17" ht="12.75">
      <c r="A30" t="s">
        <v>216</v>
      </c>
      <c r="G30" s="18">
        <v>-936</v>
      </c>
      <c r="H30" s="18"/>
      <c r="I30" s="15"/>
      <c r="J30" s="16">
        <v>-1086</v>
      </c>
      <c r="K30" s="17"/>
      <c r="L30" s="15"/>
      <c r="M30" s="18">
        <v>-936</v>
      </c>
      <c r="N30" s="18"/>
      <c r="O30" s="15"/>
      <c r="P30" s="16">
        <v>-1086</v>
      </c>
      <c r="Q30" s="15"/>
    </row>
    <row r="31" spans="7:16" ht="9" customHeight="1">
      <c r="G31" s="9"/>
      <c r="H31" s="9"/>
      <c r="J31" s="8"/>
      <c r="K31" s="2"/>
      <c r="M31" s="9"/>
      <c r="N31" s="9"/>
      <c r="P31" s="8"/>
    </row>
    <row r="32" spans="1:17" ht="13.5" thickBot="1">
      <c r="A32" t="s">
        <v>217</v>
      </c>
      <c r="G32" s="19">
        <f>SUM(G28:G30)</f>
        <v>2905</v>
      </c>
      <c r="H32" s="19"/>
      <c r="I32" s="20"/>
      <c r="J32" s="21">
        <f>SUM(J28:J30)</f>
        <v>3169</v>
      </c>
      <c r="K32" s="22"/>
      <c r="L32" s="20"/>
      <c r="M32" s="19">
        <f>SUM(M28:M30)</f>
        <v>2905</v>
      </c>
      <c r="N32" s="19"/>
      <c r="O32" s="20"/>
      <c r="P32" s="21">
        <f>SUM(P28:P30)</f>
        <v>3169</v>
      </c>
      <c r="Q32" s="20"/>
    </row>
    <row r="33" spans="7:16" ht="13.5" thickTop="1">
      <c r="G33" s="9"/>
      <c r="H33" s="9"/>
      <c r="J33" s="8"/>
      <c r="K33" s="2"/>
      <c r="M33" s="9"/>
      <c r="N33" s="9"/>
      <c r="P33" s="8"/>
    </row>
    <row r="34" spans="7:16" ht="12.75">
      <c r="G34" s="9"/>
      <c r="H34" s="9"/>
      <c r="J34" s="8"/>
      <c r="K34" s="2"/>
      <c r="M34" s="9"/>
      <c r="N34" s="9"/>
      <c r="P34" s="8"/>
    </row>
    <row r="35" spans="1:16" s="131" customFormat="1" ht="12.75">
      <c r="A35" s="131" t="s">
        <v>218</v>
      </c>
      <c r="G35" s="134"/>
      <c r="H35" s="135"/>
      <c r="I35" s="136"/>
      <c r="J35" s="134"/>
      <c r="K35" s="137"/>
      <c r="L35" s="136"/>
      <c r="M35" s="134"/>
      <c r="N35" s="135"/>
      <c r="O35" s="136"/>
      <c r="P35" s="134"/>
    </row>
    <row r="36" spans="1:16" s="131" customFormat="1" ht="12.75" customHeight="1">
      <c r="A36" s="138" t="s">
        <v>243</v>
      </c>
      <c r="G36" s="107">
        <v>2905</v>
      </c>
      <c r="H36" s="107"/>
      <c r="J36" s="132">
        <v>3169</v>
      </c>
      <c r="K36" s="133"/>
      <c r="M36" s="107">
        <v>2905</v>
      </c>
      <c r="N36" s="107"/>
      <c r="P36" s="132">
        <v>3169</v>
      </c>
    </row>
    <row r="37" spans="1:16" s="131" customFormat="1" ht="12" customHeight="1">
      <c r="A37" s="138"/>
      <c r="G37" s="107"/>
      <c r="H37" s="107"/>
      <c r="J37" s="132"/>
      <c r="K37" s="133"/>
      <c r="M37" s="107"/>
      <c r="N37" s="107"/>
      <c r="P37" s="132"/>
    </row>
    <row r="38" spans="1:17" s="131" customFormat="1" ht="12.75">
      <c r="A38" s="138" t="s">
        <v>8</v>
      </c>
      <c r="G38" s="146">
        <v>0</v>
      </c>
      <c r="H38" s="146"/>
      <c r="I38" s="146"/>
      <c r="J38" s="94">
        <v>0</v>
      </c>
      <c r="K38" s="147"/>
      <c r="L38" s="146"/>
      <c r="M38" s="146">
        <v>0</v>
      </c>
      <c r="N38" s="146"/>
      <c r="O38" s="146"/>
      <c r="P38" s="94">
        <v>0</v>
      </c>
      <c r="Q38" s="15"/>
    </row>
    <row r="39" spans="1:16" s="131" customFormat="1" ht="9" customHeight="1">
      <c r="A39" s="138"/>
      <c r="G39" s="107"/>
      <c r="H39" s="107"/>
      <c r="J39" s="132"/>
      <c r="K39" s="133"/>
      <c r="M39" s="107"/>
      <c r="N39" s="107"/>
      <c r="P39" s="132"/>
    </row>
    <row r="40" spans="1:17" s="131" customFormat="1" ht="13.5" thickBot="1">
      <c r="A40" s="138"/>
      <c r="G40" s="19">
        <f>SUM(G36:G38)</f>
        <v>2905</v>
      </c>
      <c r="H40" s="19"/>
      <c r="I40" s="20"/>
      <c r="J40" s="21">
        <f>SUM(J36:J38)</f>
        <v>3169</v>
      </c>
      <c r="K40" s="22"/>
      <c r="L40" s="20"/>
      <c r="M40" s="19">
        <f>SUM(M36:M38)</f>
        <v>2905</v>
      </c>
      <c r="N40" s="19"/>
      <c r="O40" s="20"/>
      <c r="P40" s="21">
        <f>SUM(P36:P38)</f>
        <v>3169</v>
      </c>
      <c r="Q40" s="20"/>
    </row>
    <row r="41" spans="7:16" s="131" customFormat="1" ht="13.5" thickTop="1">
      <c r="G41" s="107"/>
      <c r="H41" s="107"/>
      <c r="J41" s="132"/>
      <c r="K41" s="133"/>
      <c r="M41" s="107"/>
      <c r="N41" s="107"/>
      <c r="P41" s="132"/>
    </row>
    <row r="42" spans="7:16" s="131" customFormat="1" ht="12.75">
      <c r="G42" s="107"/>
      <c r="H42" s="107"/>
      <c r="J42" s="132"/>
      <c r="K42" s="133"/>
      <c r="M42" s="107"/>
      <c r="N42" s="107"/>
      <c r="P42" s="132"/>
    </row>
    <row r="43" spans="7:16" ht="12.75" customHeight="1">
      <c r="G43" s="8" t="s">
        <v>10</v>
      </c>
      <c r="H43" s="9"/>
      <c r="J43" s="8" t="s">
        <v>10</v>
      </c>
      <c r="K43" s="12"/>
      <c r="M43" s="2" t="s">
        <v>10</v>
      </c>
      <c r="P43" s="2" t="s">
        <v>10</v>
      </c>
    </row>
    <row r="44" spans="1:11" ht="12.75">
      <c r="A44" t="s">
        <v>9</v>
      </c>
      <c r="G44" s="9"/>
      <c r="H44" s="9"/>
      <c r="J44" s="12"/>
      <c r="K44" s="12"/>
    </row>
    <row r="45" spans="1:17" ht="12.75">
      <c r="A45" s="7" t="s">
        <v>7</v>
      </c>
      <c r="B45" t="s">
        <v>11</v>
      </c>
      <c r="G45" s="110">
        <v>2.95</v>
      </c>
      <c r="H45" s="9"/>
      <c r="J45" s="109">
        <v>3.22</v>
      </c>
      <c r="K45" s="102"/>
      <c r="M45" s="111">
        <v>2.95</v>
      </c>
      <c r="P45" s="109">
        <v>3.22</v>
      </c>
      <c r="Q45" s="101"/>
    </row>
    <row r="46" spans="1:17" ht="12.75">
      <c r="A46" t="s">
        <v>7</v>
      </c>
      <c r="B46" t="s">
        <v>292</v>
      </c>
      <c r="G46" s="151" t="s">
        <v>293</v>
      </c>
      <c r="H46" s="9"/>
      <c r="J46" s="109" t="s">
        <v>293</v>
      </c>
      <c r="K46" s="102"/>
      <c r="M46" s="152" t="s">
        <v>293</v>
      </c>
      <c r="P46" s="109" t="s">
        <v>293</v>
      </c>
      <c r="Q46" s="101"/>
    </row>
    <row r="47" spans="7:11" ht="9" customHeight="1">
      <c r="G47" s="9"/>
      <c r="H47" s="9"/>
      <c r="J47" s="12"/>
      <c r="K47" s="12"/>
    </row>
    <row r="50" ht="12.75">
      <c r="A50" s="23"/>
    </row>
    <row r="51" ht="12.75">
      <c r="A51" t="s">
        <v>12</v>
      </c>
    </row>
    <row r="52" ht="12.75">
      <c r="A52" t="s">
        <v>259</v>
      </c>
    </row>
  </sheetData>
  <mergeCells count="6">
    <mergeCell ref="G10:J10"/>
    <mergeCell ref="M10:Q10"/>
    <mergeCell ref="A2:E2"/>
    <mergeCell ref="F2:J2"/>
    <mergeCell ref="G9:J9"/>
    <mergeCell ref="M9:P9"/>
  </mergeCells>
  <printOptions/>
  <pageMargins left="0.75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workbookViewId="0" topLeftCell="A1">
      <selection activeCell="F44" sqref="F44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4" t="s">
        <v>0</v>
      </c>
    </row>
    <row r="3" ht="12" customHeight="1">
      <c r="A3" t="s">
        <v>123</v>
      </c>
    </row>
    <row r="4" ht="7.5" customHeight="1"/>
    <row r="5" ht="12.75">
      <c r="A5" t="s">
        <v>256</v>
      </c>
    </row>
    <row r="6" ht="6" customHeight="1">
      <c r="A6" t="s">
        <v>190</v>
      </c>
    </row>
    <row r="7" ht="15">
      <c r="A7" s="25" t="s">
        <v>136</v>
      </c>
    </row>
    <row r="8" ht="15">
      <c r="A8" s="25"/>
    </row>
    <row r="9" spans="8:10" ht="12.75">
      <c r="H9" s="4" t="s">
        <v>13</v>
      </c>
      <c r="J9" s="4" t="s">
        <v>14</v>
      </c>
    </row>
    <row r="10" spans="8:10" ht="12.75">
      <c r="H10" s="26" t="s">
        <v>257</v>
      </c>
      <c r="J10" s="26" t="s">
        <v>247</v>
      </c>
    </row>
    <row r="11" spans="1:10" ht="12.75">
      <c r="A11" s="3" t="s">
        <v>202</v>
      </c>
      <c r="H11" s="4" t="s">
        <v>1</v>
      </c>
      <c r="J11" s="4" t="s">
        <v>1</v>
      </c>
    </row>
    <row r="12" ht="12.75">
      <c r="A12" s="3" t="s">
        <v>203</v>
      </c>
    </row>
    <row r="13" spans="1:10" ht="12.75">
      <c r="A13" t="s">
        <v>15</v>
      </c>
      <c r="C13" s="3"/>
      <c r="H13" s="75">
        <v>60615</v>
      </c>
      <c r="J13" s="75">
        <v>60862</v>
      </c>
    </row>
    <row r="14" spans="1:10" ht="12.75">
      <c r="A14" t="s">
        <v>227</v>
      </c>
      <c r="C14" s="3"/>
      <c r="H14" s="75">
        <v>12915</v>
      </c>
      <c r="J14" s="75">
        <v>12901</v>
      </c>
    </row>
    <row r="15" spans="1:10" ht="12.75">
      <c r="A15" s="31" t="s">
        <v>197</v>
      </c>
      <c r="H15" s="9">
        <v>950</v>
      </c>
      <c r="J15" s="9">
        <v>951</v>
      </c>
    </row>
    <row r="16" spans="1:10" ht="12.75">
      <c r="A16" t="s">
        <v>152</v>
      </c>
      <c r="C16" s="3"/>
      <c r="H16" s="95">
        <v>1351</v>
      </c>
      <c r="I16" s="7"/>
      <c r="J16" s="95">
        <v>1190</v>
      </c>
    </row>
    <row r="17" spans="1:10" ht="12.75">
      <c r="A17" s="3" t="s">
        <v>212</v>
      </c>
      <c r="C17" s="3"/>
      <c r="H17" s="32">
        <f>SUM(H13:H16)</f>
        <v>75831</v>
      </c>
      <c r="J17" s="32">
        <f>SUM(J13:J16)</f>
        <v>75904</v>
      </c>
    </row>
    <row r="18" spans="8:10" ht="10.5" customHeight="1">
      <c r="H18" s="75"/>
      <c r="J18" s="24"/>
    </row>
    <row r="19" spans="1:10" ht="12.75">
      <c r="A19" s="3" t="s">
        <v>16</v>
      </c>
      <c r="H19" s="68"/>
      <c r="J19" s="28"/>
    </row>
    <row r="20" spans="1:10" ht="12.75">
      <c r="A20" t="s">
        <v>18</v>
      </c>
      <c r="C20" s="7"/>
      <c r="H20" s="68">
        <v>32852</v>
      </c>
      <c r="J20" s="68">
        <v>33669</v>
      </c>
    </row>
    <row r="21" spans="1:10" ht="12.75">
      <c r="A21" s="31" t="s">
        <v>116</v>
      </c>
      <c r="H21" s="68">
        <v>37316</v>
      </c>
      <c r="J21" s="68">
        <v>37814</v>
      </c>
    </row>
    <row r="22" spans="1:10" ht="12.75">
      <c r="A22" t="s">
        <v>193</v>
      </c>
      <c r="H22" s="68">
        <v>8101</v>
      </c>
      <c r="J22" s="68">
        <v>8098</v>
      </c>
    </row>
    <row r="23" spans="1:10" ht="12.75">
      <c r="A23" t="s">
        <v>17</v>
      </c>
      <c r="H23" s="68">
        <v>160</v>
      </c>
      <c r="J23" s="68">
        <v>182</v>
      </c>
    </row>
    <row r="24" spans="1:10" ht="12.75">
      <c r="A24" t="s">
        <v>237</v>
      </c>
      <c r="H24" s="68">
        <v>3000</v>
      </c>
      <c r="J24" s="68">
        <v>3512</v>
      </c>
    </row>
    <row r="25" spans="1:10" ht="12.75">
      <c r="A25" t="s">
        <v>192</v>
      </c>
      <c r="H25" s="68">
        <v>51416</v>
      </c>
      <c r="J25" s="68">
        <v>46093</v>
      </c>
    </row>
    <row r="26" spans="1:10" ht="12.75">
      <c r="A26" s="3" t="s">
        <v>213</v>
      </c>
      <c r="H26" s="76">
        <f>SUM(H20:H25)</f>
        <v>132845</v>
      </c>
      <c r="J26" s="29">
        <f>SUM(J20:J25)</f>
        <v>129368</v>
      </c>
    </row>
    <row r="27" spans="8:10" ht="10.5" customHeight="1">
      <c r="H27" s="68"/>
      <c r="J27" s="27"/>
    </row>
    <row r="28" spans="1:10" ht="13.5" thickBot="1">
      <c r="A28" s="3" t="s">
        <v>204</v>
      </c>
      <c r="H28" s="79">
        <f>+H26+H17</f>
        <v>208676</v>
      </c>
      <c r="J28" s="33">
        <f>+J26+J17</f>
        <v>205272</v>
      </c>
    </row>
    <row r="29" spans="8:10" ht="12.75">
      <c r="H29" s="68"/>
      <c r="J29" s="27"/>
    </row>
    <row r="30" spans="1:10" ht="12.75">
      <c r="A30" s="3" t="s">
        <v>205</v>
      </c>
      <c r="H30" s="68"/>
      <c r="J30" s="27"/>
    </row>
    <row r="31" spans="1:10" ht="12.75">
      <c r="A31" s="3" t="s">
        <v>244</v>
      </c>
      <c r="H31" s="68"/>
      <c r="J31" s="27"/>
    </row>
    <row r="32" spans="1:10" ht="12.75">
      <c r="A32" t="s">
        <v>20</v>
      </c>
      <c r="C32" s="3"/>
      <c r="D32" s="3"/>
      <c r="H32" s="75">
        <v>98560</v>
      </c>
      <c r="J32" s="75">
        <v>98560</v>
      </c>
    </row>
    <row r="33" spans="1:10" ht="12.75">
      <c r="A33" t="s">
        <v>21</v>
      </c>
      <c r="C33" s="7"/>
      <c r="H33" s="75">
        <v>7208</v>
      </c>
      <c r="J33" s="75">
        <v>7208</v>
      </c>
    </row>
    <row r="34" spans="1:10" ht="12.75">
      <c r="A34" t="s">
        <v>118</v>
      </c>
      <c r="C34" s="7"/>
      <c r="H34" s="78">
        <v>2170</v>
      </c>
      <c r="J34" s="78">
        <v>1843</v>
      </c>
    </row>
    <row r="35" spans="1:10" ht="12.75">
      <c r="A35" t="s">
        <v>119</v>
      </c>
      <c r="C35" s="7"/>
      <c r="H35" s="130">
        <v>84460</v>
      </c>
      <c r="J35" s="130">
        <v>81555</v>
      </c>
    </row>
    <row r="36" spans="1:10" ht="12.75">
      <c r="A36" s="3" t="s">
        <v>206</v>
      </c>
      <c r="H36" s="76">
        <f>SUM(H32:H35)</f>
        <v>192398</v>
      </c>
      <c r="J36" s="29">
        <f>SUM(J32:J35)</f>
        <v>189166</v>
      </c>
    </row>
    <row r="37" spans="8:10" ht="10.5" customHeight="1">
      <c r="H37" s="68"/>
      <c r="J37" s="27"/>
    </row>
    <row r="38" spans="1:10" ht="12.75">
      <c r="A38" s="3" t="s">
        <v>207</v>
      </c>
      <c r="H38" s="68"/>
      <c r="J38" s="27"/>
    </row>
    <row r="39" spans="1:10" ht="12.75">
      <c r="A39" s="31" t="s">
        <v>22</v>
      </c>
      <c r="H39" s="75">
        <v>8660</v>
      </c>
      <c r="J39" s="75">
        <v>8661</v>
      </c>
    </row>
    <row r="40" spans="1:10" ht="12.75">
      <c r="A40" s="3" t="s">
        <v>232</v>
      </c>
      <c r="H40" s="76">
        <f>SUM(H39)</f>
        <v>8660</v>
      </c>
      <c r="J40" s="29">
        <f>SUM(J39)</f>
        <v>8661</v>
      </c>
    </row>
    <row r="41" spans="8:10" ht="10.5" customHeight="1">
      <c r="H41" s="68"/>
      <c r="J41" s="27"/>
    </row>
    <row r="42" spans="1:10" ht="12.75">
      <c r="A42" s="3" t="s">
        <v>208</v>
      </c>
      <c r="H42" s="68"/>
      <c r="J42" s="27"/>
    </row>
    <row r="43" spans="1:10" ht="12.75">
      <c r="A43" t="s">
        <v>117</v>
      </c>
      <c r="C43" s="7"/>
      <c r="H43" s="68">
        <v>6649</v>
      </c>
      <c r="J43" s="68">
        <v>6005</v>
      </c>
    </row>
    <row r="44" spans="1:10" ht="12.75">
      <c r="A44" t="s">
        <v>19</v>
      </c>
      <c r="C44" s="7"/>
      <c r="H44" s="103">
        <v>969</v>
      </c>
      <c r="J44" s="103">
        <v>1440</v>
      </c>
    </row>
    <row r="45" spans="1:10" ht="12.75">
      <c r="A45" s="3" t="s">
        <v>209</v>
      </c>
      <c r="H45" s="76">
        <f>SUM(H43:H44)</f>
        <v>7618</v>
      </c>
      <c r="J45" s="29">
        <f>SUM(J43:J44)</f>
        <v>7445</v>
      </c>
    </row>
    <row r="46" spans="8:10" ht="10.5" customHeight="1">
      <c r="H46" s="68"/>
      <c r="J46" s="27"/>
    </row>
    <row r="47" spans="1:10" ht="12.75">
      <c r="A47" s="3" t="s">
        <v>210</v>
      </c>
      <c r="H47" s="77">
        <f>+H45+H40</f>
        <v>16278</v>
      </c>
      <c r="J47" s="30">
        <f>+J45+J40</f>
        <v>16106</v>
      </c>
    </row>
    <row r="48" spans="8:10" ht="10.5" customHeight="1">
      <c r="H48" s="68"/>
      <c r="J48" s="27"/>
    </row>
    <row r="49" spans="1:10" ht="13.5" thickBot="1">
      <c r="A49" s="3" t="s">
        <v>211</v>
      </c>
      <c r="H49" s="79">
        <f>+H47+H36</f>
        <v>208676</v>
      </c>
      <c r="J49" s="33">
        <f>+J47+J36</f>
        <v>205272</v>
      </c>
    </row>
    <row r="51" spans="1:10" ht="12.75">
      <c r="A51" t="s">
        <v>201</v>
      </c>
      <c r="H51" s="28">
        <v>1.95</v>
      </c>
      <c r="J51" s="28">
        <v>1.92</v>
      </c>
    </row>
    <row r="52" spans="8:10" ht="12.75">
      <c r="H52" s="27"/>
      <c r="J52" s="27"/>
    </row>
    <row r="53" spans="1:10" ht="12.75">
      <c r="A53" t="s">
        <v>23</v>
      </c>
      <c r="J53" s="24"/>
    </row>
    <row r="54" spans="1:10" ht="12.75">
      <c r="A54" t="s">
        <v>260</v>
      </c>
      <c r="J54" s="24"/>
    </row>
    <row r="55" ht="12.75">
      <c r="J55" s="24"/>
    </row>
  </sheetData>
  <printOptions/>
  <pageMargins left="1" right="0.25" top="0.7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D40">
      <selection activeCell="A47" sqref="A47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5" width="11.140625" style="0" customWidth="1"/>
    <col min="6" max="6" width="11.28125" style="0" customWidth="1"/>
    <col min="7" max="7" width="0.85546875" style="0" customWidth="1"/>
    <col min="8" max="8" width="9.28125" style="0" bestFit="1" customWidth="1"/>
    <col min="9" max="9" width="9.7109375" style="0" customWidth="1"/>
    <col min="10" max="10" width="0.9921875" style="0" hidden="1" customWidth="1"/>
    <col min="11" max="11" width="0.85546875" style="0" customWidth="1"/>
    <col min="12" max="12" width="13.421875" style="0" customWidth="1"/>
    <col min="13" max="13" width="0.85546875" style="0" customWidth="1"/>
    <col min="14" max="14" width="10.57421875" style="0" customWidth="1"/>
    <col min="15" max="15" width="0.71875" style="0" customWidth="1"/>
  </cols>
  <sheetData>
    <row r="1" ht="20.25">
      <c r="A1" s="34" t="s">
        <v>26</v>
      </c>
    </row>
    <row r="2" ht="12.75">
      <c r="A2" t="s">
        <v>123</v>
      </c>
    </row>
    <row r="3" ht="6.75" customHeight="1"/>
    <row r="4" ht="12.75">
      <c r="A4" s="31" t="s">
        <v>256</v>
      </c>
    </row>
    <row r="5" ht="7.5" customHeight="1">
      <c r="A5" s="25"/>
    </row>
    <row r="6" ht="15">
      <c r="A6" s="25" t="s">
        <v>220</v>
      </c>
    </row>
    <row r="7" ht="15">
      <c r="A7" s="25"/>
    </row>
    <row r="9" spans="5:7" ht="12.75">
      <c r="E9" s="153" t="s">
        <v>27</v>
      </c>
      <c r="F9" s="153"/>
      <c r="G9" s="4"/>
    </row>
    <row r="10" spans="5:11" ht="12.75">
      <c r="E10" s="153" t="s">
        <v>28</v>
      </c>
      <c r="F10" s="153"/>
      <c r="G10" s="4"/>
      <c r="H10" s="153" t="s">
        <v>29</v>
      </c>
      <c r="I10" s="153"/>
      <c r="J10" s="4"/>
      <c r="K10" s="4"/>
    </row>
    <row r="11" spans="5:13" ht="12.75">
      <c r="E11" s="156" t="s">
        <v>30</v>
      </c>
      <c r="F11" s="156"/>
      <c r="G11" s="36"/>
      <c r="H11" s="156" t="s">
        <v>31</v>
      </c>
      <c r="I11" s="156"/>
      <c r="J11" s="36"/>
      <c r="K11" s="36"/>
      <c r="L11" s="37" t="s">
        <v>31</v>
      </c>
      <c r="M11" s="141"/>
    </row>
    <row r="12" spans="9:11" ht="12.75">
      <c r="I12" s="2" t="s">
        <v>33</v>
      </c>
      <c r="J12" s="2"/>
      <c r="K12" s="23"/>
    </row>
    <row r="13" spans="5:13" ht="12.75">
      <c r="E13" s="2" t="s">
        <v>34</v>
      </c>
      <c r="F13" s="2" t="s">
        <v>35</v>
      </c>
      <c r="G13" s="2"/>
      <c r="H13" s="2" t="s">
        <v>32</v>
      </c>
      <c r="I13" s="2" t="s">
        <v>36</v>
      </c>
      <c r="J13" s="2"/>
      <c r="K13" s="23"/>
      <c r="L13" s="2" t="s">
        <v>37</v>
      </c>
      <c r="M13" s="2"/>
    </row>
    <row r="14" spans="5:14" ht="12.75">
      <c r="E14" s="2" t="s">
        <v>38</v>
      </c>
      <c r="F14" s="2" t="s">
        <v>39</v>
      </c>
      <c r="G14" s="2"/>
      <c r="H14" s="2" t="s">
        <v>40</v>
      </c>
      <c r="I14" s="2" t="s">
        <v>138</v>
      </c>
      <c r="J14" s="2"/>
      <c r="K14" s="23"/>
      <c r="L14" s="2" t="s">
        <v>41</v>
      </c>
      <c r="M14" s="2"/>
      <c r="N14" s="2" t="s">
        <v>42</v>
      </c>
    </row>
    <row r="15" spans="5:14" ht="12.75">
      <c r="E15" s="69" t="s">
        <v>120</v>
      </c>
      <c r="F15" s="2" t="s">
        <v>1</v>
      </c>
      <c r="G15" s="2"/>
      <c r="H15" s="2" t="s">
        <v>1</v>
      </c>
      <c r="I15" s="2" t="s">
        <v>1</v>
      </c>
      <c r="J15" s="2"/>
      <c r="K15" s="23"/>
      <c r="L15" s="2" t="s">
        <v>1</v>
      </c>
      <c r="M15" s="2"/>
      <c r="N15" s="2" t="s">
        <v>1</v>
      </c>
    </row>
    <row r="17" ht="12.75">
      <c r="A17" s="3" t="s">
        <v>265</v>
      </c>
    </row>
    <row r="18" spans="1:14" ht="12.75">
      <c r="A18" t="s">
        <v>266</v>
      </c>
      <c r="E18" s="107">
        <v>98560</v>
      </c>
      <c r="F18" s="107">
        <v>98560</v>
      </c>
      <c r="G18" s="107"/>
      <c r="H18" s="107">
        <v>7208</v>
      </c>
      <c r="I18" s="107">
        <v>1843</v>
      </c>
      <c r="J18" s="107"/>
      <c r="K18" s="107"/>
      <c r="L18" s="107">
        <v>81555</v>
      </c>
      <c r="M18" s="107"/>
      <c r="N18" s="9">
        <f>+L18+I18+H18+F18</f>
        <v>189166</v>
      </c>
    </row>
    <row r="19" ht="6.75" customHeight="1"/>
    <row r="20" spans="1:14" ht="12.75">
      <c r="A20" t="s">
        <v>223</v>
      </c>
      <c r="E20" s="107"/>
      <c r="F20" s="107"/>
      <c r="G20" s="107"/>
      <c r="H20" s="107"/>
      <c r="I20" s="116"/>
      <c r="J20" s="116"/>
      <c r="K20" s="107"/>
      <c r="L20" s="116"/>
      <c r="M20" s="117"/>
      <c r="N20" s="107"/>
    </row>
    <row r="21" spans="2:14" ht="12.75">
      <c r="B21" t="s">
        <v>224</v>
      </c>
      <c r="E21" s="108">
        <v>0</v>
      </c>
      <c r="F21" s="108">
        <v>0</v>
      </c>
      <c r="G21" s="108"/>
      <c r="H21" s="108">
        <v>0</v>
      </c>
      <c r="I21" s="116">
        <v>327</v>
      </c>
      <c r="J21" s="116"/>
      <c r="K21" s="107"/>
      <c r="L21" s="118">
        <v>0</v>
      </c>
      <c r="M21" s="117"/>
      <c r="N21" s="107">
        <f>+L21+I21+H21+F21</f>
        <v>327</v>
      </c>
    </row>
    <row r="22" spans="5:14" ht="6.75" customHeight="1">
      <c r="E22" s="108"/>
      <c r="F22" s="108"/>
      <c r="G22" s="108"/>
      <c r="H22" s="108"/>
      <c r="I22" s="116"/>
      <c r="J22" s="116"/>
      <c r="K22" s="107"/>
      <c r="L22" s="118"/>
      <c r="M22" s="117"/>
      <c r="N22" s="107"/>
    </row>
    <row r="23" spans="1:14" ht="12.75">
      <c r="A23" t="s">
        <v>263</v>
      </c>
      <c r="E23" s="80" t="s">
        <v>131</v>
      </c>
      <c r="F23" s="80" t="s">
        <v>131</v>
      </c>
      <c r="G23" s="80"/>
      <c r="H23" s="80" t="s">
        <v>131</v>
      </c>
      <c r="I23" s="80" t="s">
        <v>131</v>
      </c>
      <c r="J23" s="80"/>
      <c r="K23" s="9"/>
      <c r="L23" s="9">
        <v>2905</v>
      </c>
      <c r="M23" s="9"/>
      <c r="N23" s="9">
        <f>+L23</f>
        <v>2905</v>
      </c>
    </row>
    <row r="24" spans="5:14" ht="6.75" customHeight="1">
      <c r="E24" s="108"/>
      <c r="F24" s="108"/>
      <c r="G24" s="108"/>
      <c r="H24" s="108"/>
      <c r="I24" s="116"/>
      <c r="J24" s="116"/>
      <c r="K24" s="107"/>
      <c r="L24" s="118"/>
      <c r="M24" s="117"/>
      <c r="N24" s="107"/>
    </row>
    <row r="25" spans="1:14" ht="12.75">
      <c r="A25" t="s">
        <v>166</v>
      </c>
      <c r="E25" s="80"/>
      <c r="F25" s="80"/>
      <c r="G25" s="80"/>
      <c r="H25" s="80"/>
      <c r="I25" s="80"/>
      <c r="J25" s="80"/>
      <c r="K25" s="9"/>
      <c r="L25" s="9"/>
      <c r="M25" s="9"/>
      <c r="N25" s="9"/>
    </row>
    <row r="26" spans="2:14" ht="12.75">
      <c r="B26" t="s">
        <v>267</v>
      </c>
      <c r="E26" s="118">
        <v>0</v>
      </c>
      <c r="F26" s="118">
        <v>0</v>
      </c>
      <c r="G26" s="118"/>
      <c r="H26" s="118">
        <v>0</v>
      </c>
      <c r="I26" s="118">
        <v>0</v>
      </c>
      <c r="J26" s="80"/>
      <c r="K26" s="107"/>
      <c r="L26" s="108">
        <v>0</v>
      </c>
      <c r="M26" s="108"/>
      <c r="N26" s="108">
        <f>+L26</f>
        <v>0</v>
      </c>
    </row>
    <row r="27" spans="1:14" ht="9" customHeight="1" thickBot="1">
      <c r="A27" s="3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9" customHeight="1">
      <c r="A28" s="3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ht="13.5" thickBot="1">
      <c r="A29" t="s">
        <v>290</v>
      </c>
      <c r="E29" s="19">
        <f>SUM(E18:E21)</f>
        <v>98560</v>
      </c>
      <c r="F29" s="19">
        <f>SUM(F18:F20)</f>
        <v>98560</v>
      </c>
      <c r="G29" s="19"/>
      <c r="H29" s="19">
        <f>SUM(H18:H21)</f>
        <v>7208</v>
      </c>
      <c r="I29" s="19">
        <f>SUM(I18:I21)</f>
        <v>2170</v>
      </c>
      <c r="J29" s="19"/>
      <c r="K29" s="19"/>
      <c r="L29" s="19">
        <f>SUM(L18:L26)</f>
        <v>84460</v>
      </c>
      <c r="M29" s="19"/>
      <c r="N29" s="19">
        <f>SUM(N18:N23)+N26</f>
        <v>192398</v>
      </c>
    </row>
    <row r="30" ht="13.5" thickTop="1">
      <c r="A30" s="3"/>
    </row>
    <row r="31" ht="12.75">
      <c r="A31" s="3" t="s">
        <v>262</v>
      </c>
    </row>
    <row r="32" spans="1:14" ht="12.75">
      <c r="A32" s="31" t="s">
        <v>221</v>
      </c>
      <c r="E32" s="9">
        <v>98560</v>
      </c>
      <c r="F32" s="9">
        <v>98560</v>
      </c>
      <c r="G32" s="9"/>
      <c r="H32" s="9">
        <v>7208</v>
      </c>
      <c r="I32" s="9">
        <v>1461</v>
      </c>
      <c r="J32" s="9"/>
      <c r="K32" s="9"/>
      <c r="L32" s="9">
        <v>72493</v>
      </c>
      <c r="M32" s="9"/>
      <c r="N32" s="9">
        <f>+L32+I32+H32+F32</f>
        <v>179722</v>
      </c>
    </row>
    <row r="33" ht="6" customHeight="1"/>
    <row r="34" spans="1:14" ht="12.75">
      <c r="A34" t="s">
        <v>223</v>
      </c>
      <c r="E34" s="107"/>
      <c r="F34" s="107"/>
      <c r="G34" s="107"/>
      <c r="H34" s="107"/>
      <c r="I34" s="108"/>
      <c r="J34" s="107"/>
      <c r="K34" s="107"/>
      <c r="L34" s="108"/>
      <c r="M34" s="107"/>
      <c r="N34" s="107"/>
    </row>
    <row r="35" spans="2:14" ht="12.75">
      <c r="B35" t="s">
        <v>224</v>
      </c>
      <c r="E35" s="108">
        <v>0</v>
      </c>
      <c r="F35" s="108">
        <v>0</v>
      </c>
      <c r="G35" s="107"/>
      <c r="H35" s="108">
        <v>0</v>
      </c>
      <c r="I35" s="108">
        <v>43</v>
      </c>
      <c r="J35" s="107"/>
      <c r="K35" s="107"/>
      <c r="L35" s="108">
        <v>0</v>
      </c>
      <c r="M35" s="107"/>
      <c r="N35" s="108">
        <f>+L35+I35+H35+F35</f>
        <v>43</v>
      </c>
    </row>
    <row r="36" spans="5:14" ht="6.75" customHeight="1">
      <c r="E36" s="82"/>
      <c r="F36" s="108"/>
      <c r="G36" s="108"/>
      <c r="H36" s="108"/>
      <c r="I36" s="108"/>
      <c r="J36" s="107"/>
      <c r="K36" s="107"/>
      <c r="L36" s="108"/>
      <c r="M36" s="9"/>
      <c r="N36" s="82"/>
    </row>
    <row r="37" spans="1:14" ht="12.75">
      <c r="A37" t="s">
        <v>263</v>
      </c>
      <c r="E37" s="82">
        <v>0</v>
      </c>
      <c r="F37" s="82">
        <v>0</v>
      </c>
      <c r="G37" s="82"/>
      <c r="H37" s="82">
        <v>0</v>
      </c>
      <c r="I37" s="82">
        <v>0</v>
      </c>
      <c r="J37" s="9"/>
      <c r="K37" s="9"/>
      <c r="L37" s="9">
        <v>3169</v>
      </c>
      <c r="M37" s="9"/>
      <c r="N37" s="107">
        <f>+L37+I37</f>
        <v>3169</v>
      </c>
    </row>
    <row r="38" spans="5:14" ht="6.75" customHeight="1">
      <c r="E38" s="108"/>
      <c r="F38" s="108"/>
      <c r="G38" s="107"/>
      <c r="H38" s="108"/>
      <c r="I38" s="108"/>
      <c r="J38" s="107"/>
      <c r="K38" s="107"/>
      <c r="L38" s="108"/>
      <c r="M38" s="107"/>
      <c r="N38" s="108"/>
    </row>
    <row r="39" spans="1:14" ht="12.75">
      <c r="A39" t="s">
        <v>166</v>
      </c>
      <c r="E39" s="82"/>
      <c r="F39" s="82"/>
      <c r="G39" s="82"/>
      <c r="H39" s="82"/>
      <c r="I39" s="9"/>
      <c r="J39" s="9"/>
      <c r="K39" s="9"/>
      <c r="L39" s="9"/>
      <c r="M39" s="9"/>
      <c r="N39" s="9"/>
    </row>
    <row r="40" spans="2:14" ht="12.75">
      <c r="B40" t="s">
        <v>222</v>
      </c>
      <c r="E40" s="93">
        <v>0</v>
      </c>
      <c r="F40" s="93">
        <v>0</v>
      </c>
      <c r="G40" s="93"/>
      <c r="H40" s="93">
        <v>0</v>
      </c>
      <c r="I40" s="93">
        <v>0</v>
      </c>
      <c r="J40" s="18"/>
      <c r="K40" s="18"/>
      <c r="L40" s="93">
        <v>0</v>
      </c>
      <c r="M40" s="18"/>
      <c r="N40" s="93">
        <f>+L40+I40+H40+F40</f>
        <v>0</v>
      </c>
    </row>
    <row r="41" spans="5:14" ht="6.75" customHeight="1">
      <c r="E41" s="108"/>
      <c r="F41" s="108"/>
      <c r="G41" s="108"/>
      <c r="H41" s="108"/>
      <c r="I41" s="108"/>
      <c r="J41" s="107"/>
      <c r="K41" s="107"/>
      <c r="L41" s="108"/>
      <c r="M41" s="107"/>
      <c r="N41" s="107"/>
    </row>
    <row r="42" spans="1:14" ht="13.5" thickBot="1">
      <c r="A42" t="s">
        <v>264</v>
      </c>
      <c r="E42" s="19">
        <f>SUM(E32:E40)</f>
        <v>98560</v>
      </c>
      <c r="F42" s="19">
        <f>SUM(F32:F40)</f>
        <v>98560</v>
      </c>
      <c r="G42" s="19"/>
      <c r="H42" s="19">
        <f>SUM(H32:H40)</f>
        <v>7208</v>
      </c>
      <c r="I42" s="19">
        <f>SUM(I32:I40)</f>
        <v>1504</v>
      </c>
      <c r="J42" s="19"/>
      <c r="K42" s="19"/>
      <c r="L42" s="19">
        <f>SUM(L32:L40)</f>
        <v>75662</v>
      </c>
      <c r="M42" s="19"/>
      <c r="N42" s="19">
        <f>SUM(N32:N40)</f>
        <v>182934</v>
      </c>
    </row>
    <row r="43" spans="5:14" ht="13.5" thickTop="1">
      <c r="E43" s="107"/>
      <c r="F43" s="107"/>
      <c r="G43" s="107"/>
      <c r="H43" s="107"/>
      <c r="I43" s="107"/>
      <c r="J43" s="107"/>
      <c r="K43" s="107"/>
      <c r="L43" s="107"/>
      <c r="M43" s="107"/>
      <c r="N43" s="107"/>
    </row>
    <row r="44" ht="12.75">
      <c r="M44" s="85"/>
    </row>
    <row r="45" ht="12.75">
      <c r="M45" s="85"/>
    </row>
    <row r="46" spans="1:13" ht="12.75">
      <c r="A46" t="s">
        <v>129</v>
      </c>
      <c r="M46" s="85"/>
    </row>
    <row r="47" spans="1:13" ht="12.75">
      <c r="A47" t="s">
        <v>261</v>
      </c>
      <c r="M47" s="85"/>
    </row>
    <row r="48" ht="12.75">
      <c r="M48" s="85"/>
    </row>
    <row r="49" spans="1:13" ht="12.75">
      <c r="A49" s="7"/>
      <c r="M49" s="85"/>
    </row>
    <row r="50" ht="12.75">
      <c r="M50" s="85"/>
    </row>
    <row r="51" ht="12.75">
      <c r="M51" s="86"/>
    </row>
    <row r="52" ht="12.75">
      <c r="M52" s="85"/>
    </row>
    <row r="53" ht="12.75">
      <c r="M53" s="85"/>
    </row>
    <row r="54" ht="12.75">
      <c r="M54" s="85"/>
    </row>
    <row r="55" ht="12.75">
      <c r="M55" s="85"/>
    </row>
    <row r="56" ht="12.75">
      <c r="M56" s="86"/>
    </row>
    <row r="57" ht="12.75">
      <c r="M57" s="85"/>
    </row>
    <row r="58" ht="12.75">
      <c r="M58" s="85"/>
    </row>
    <row r="59" ht="12.75">
      <c r="M59" s="85"/>
    </row>
    <row r="60" ht="12.75">
      <c r="M60" s="85"/>
    </row>
    <row r="61" ht="12.75">
      <c r="M61" s="85"/>
    </row>
    <row r="62" ht="12.75">
      <c r="M62" s="85"/>
    </row>
    <row r="63" ht="12.75">
      <c r="M63" s="85"/>
    </row>
    <row r="64" ht="12.75">
      <c r="M64" s="85"/>
    </row>
    <row r="65" ht="12.75">
      <c r="M65" s="85"/>
    </row>
    <row r="66" ht="12.75">
      <c r="M66" s="85"/>
    </row>
    <row r="67" ht="12.75">
      <c r="M67" s="85"/>
    </row>
    <row r="68" ht="12.75">
      <c r="M68" s="85"/>
    </row>
    <row r="69" ht="12.75">
      <c r="M69" s="85"/>
    </row>
    <row r="70" ht="12.75">
      <c r="M70" s="85"/>
    </row>
    <row r="71" ht="12.75">
      <c r="M71" s="85"/>
    </row>
    <row r="72" ht="12.75">
      <c r="M72" s="85"/>
    </row>
    <row r="73" ht="12.75">
      <c r="M73" s="85"/>
    </row>
    <row r="74" ht="12.75">
      <c r="M74" s="85"/>
    </row>
    <row r="75" ht="12.75">
      <c r="M75" s="85"/>
    </row>
    <row r="76" ht="12.75">
      <c r="M76" s="85"/>
    </row>
    <row r="77" ht="12.75">
      <c r="M77" s="85"/>
    </row>
    <row r="78" ht="12.75">
      <c r="M78" s="85"/>
    </row>
    <row r="79" ht="12.75">
      <c r="M79" s="85"/>
    </row>
    <row r="80" ht="12.75">
      <c r="M80" s="85"/>
    </row>
  </sheetData>
  <mergeCells count="5">
    <mergeCell ref="E9:F9"/>
    <mergeCell ref="E10:F10"/>
    <mergeCell ref="H10:I10"/>
    <mergeCell ref="E11:F11"/>
    <mergeCell ref="H11:I11"/>
  </mergeCells>
  <printOptions/>
  <pageMargins left="0.7" right="0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4">
      <selection activeCell="A4" sqref="A4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20.25">
      <c r="A1" s="139" t="s">
        <v>0</v>
      </c>
    </row>
    <row r="2" ht="12" customHeight="1">
      <c r="A2" t="s">
        <v>123</v>
      </c>
    </row>
    <row r="3" ht="7.5" customHeight="1"/>
    <row r="4" ht="12.75">
      <c r="A4" s="31" t="s">
        <v>256</v>
      </c>
    </row>
    <row r="5" ht="7.5" customHeight="1">
      <c r="A5" s="25"/>
    </row>
    <row r="6" ht="15">
      <c r="A6" s="25" t="s">
        <v>219</v>
      </c>
    </row>
    <row r="7" ht="10.5" customHeight="1">
      <c r="A7" s="25"/>
    </row>
    <row r="8" spans="4:6" ht="12.75">
      <c r="D8" s="153" t="s">
        <v>4</v>
      </c>
      <c r="E8" s="153"/>
      <c r="F8" s="153"/>
    </row>
    <row r="9" spans="4:6" ht="12.75">
      <c r="D9" s="35" t="s">
        <v>257</v>
      </c>
      <c r="F9" s="35" t="s">
        <v>258</v>
      </c>
    </row>
    <row r="10" spans="4:6" ht="12.75">
      <c r="D10" s="4" t="s">
        <v>1</v>
      </c>
      <c r="F10" s="4" t="s">
        <v>1</v>
      </c>
    </row>
    <row r="11" spans="1:6" ht="12.75">
      <c r="A11" s="3" t="s">
        <v>178</v>
      </c>
      <c r="D11" s="70"/>
      <c r="F11" s="70"/>
    </row>
    <row r="12" spans="1:6" ht="12.75">
      <c r="A12" s="31" t="s">
        <v>179</v>
      </c>
      <c r="D12" s="70">
        <v>27345</v>
      </c>
      <c r="F12" s="70">
        <f>26905+41</f>
        <v>26946</v>
      </c>
    </row>
    <row r="13" spans="1:6" ht="12.75">
      <c r="A13" s="31" t="s">
        <v>180</v>
      </c>
      <c r="D13" s="105">
        <v>-20758</v>
      </c>
      <c r="F13" s="105">
        <v>-23192</v>
      </c>
    </row>
    <row r="14" spans="1:6" ht="12.75">
      <c r="A14" s="3" t="s">
        <v>177</v>
      </c>
      <c r="D14" s="72">
        <f>SUM(D12:D13)</f>
        <v>6587</v>
      </c>
      <c r="F14" s="72">
        <f>SUM(F12:F13)</f>
        <v>3754</v>
      </c>
    </row>
    <row r="15" spans="1:6" ht="12.75">
      <c r="A15" s="31" t="s">
        <v>242</v>
      </c>
      <c r="D15" s="97">
        <v>0</v>
      </c>
      <c r="F15" s="72">
        <v>6</v>
      </c>
    </row>
    <row r="16" spans="1:6" ht="12.75">
      <c r="A16" s="31" t="s">
        <v>25</v>
      </c>
      <c r="D16" s="84">
        <v>303</v>
      </c>
      <c r="F16" s="84">
        <v>128</v>
      </c>
    </row>
    <row r="17" spans="1:6" ht="12.75">
      <c r="A17" s="31" t="s">
        <v>181</v>
      </c>
      <c r="D17" s="84">
        <v>-1384</v>
      </c>
      <c r="F17" s="84">
        <v>-696</v>
      </c>
    </row>
    <row r="18" spans="1:6" ht="12.75">
      <c r="A18" s="31" t="s">
        <v>182</v>
      </c>
      <c r="D18" s="71">
        <f>SUM(D14:D17)</f>
        <v>5506</v>
      </c>
      <c r="F18" s="71">
        <f>SUM(F14:F17)</f>
        <v>3192</v>
      </c>
    </row>
    <row r="19" spans="1:6" ht="9" customHeight="1">
      <c r="A19" s="31"/>
      <c r="D19" s="72"/>
      <c r="F19" s="72"/>
    </row>
    <row r="20" spans="1:6" ht="12.75">
      <c r="A20" s="3" t="s">
        <v>183</v>
      </c>
      <c r="D20" s="72"/>
      <c r="F20" s="72"/>
    </row>
    <row r="21" spans="1:6" ht="12.75">
      <c r="A21" s="31" t="s">
        <v>184</v>
      </c>
      <c r="D21" s="72"/>
      <c r="F21" s="72"/>
    </row>
    <row r="22" spans="1:6" ht="12.75">
      <c r="A22" s="39" t="s">
        <v>7</v>
      </c>
      <c r="B22" t="s">
        <v>185</v>
      </c>
      <c r="D22" s="70">
        <v>-900</v>
      </c>
      <c r="F22" s="70">
        <v>-588</v>
      </c>
    </row>
    <row r="23" spans="1:6" ht="12.75">
      <c r="A23" s="39" t="s">
        <v>7</v>
      </c>
      <c r="B23" t="s">
        <v>238</v>
      </c>
      <c r="D23" s="96">
        <v>43</v>
      </c>
      <c r="F23" s="96">
        <v>0</v>
      </c>
    </row>
    <row r="24" spans="1:6" ht="12.75">
      <c r="A24" s="31" t="s">
        <v>269</v>
      </c>
      <c r="D24" s="96">
        <v>664</v>
      </c>
      <c r="F24" s="96">
        <v>0</v>
      </c>
    </row>
    <row r="25" spans="1:6" ht="12.75">
      <c r="A25" s="31" t="s">
        <v>194</v>
      </c>
      <c r="D25" s="71">
        <f>SUM(D22:D24)</f>
        <v>-193</v>
      </c>
      <c r="F25" s="71">
        <f>SUM(F22:F24)</f>
        <v>-588</v>
      </c>
    </row>
    <row r="26" spans="4:6" ht="9" customHeight="1">
      <c r="D26" s="72"/>
      <c r="F26" s="72"/>
    </row>
    <row r="27" spans="1:6" ht="12.75">
      <c r="A27" s="3" t="s">
        <v>186</v>
      </c>
      <c r="D27" s="72"/>
      <c r="F27" s="72"/>
    </row>
    <row r="28" spans="1:6" ht="12.75">
      <c r="A28" t="s">
        <v>165</v>
      </c>
      <c r="D28" s="72">
        <v>-3</v>
      </c>
      <c r="F28" s="72">
        <v>-243</v>
      </c>
    </row>
    <row r="29" spans="1:6" ht="12.75">
      <c r="A29" s="74" t="s">
        <v>195</v>
      </c>
      <c r="D29" s="71">
        <f>SUM(D28:D28)</f>
        <v>-3</v>
      </c>
      <c r="F29" s="71">
        <f>SUM(F28:F28)</f>
        <v>-243</v>
      </c>
    </row>
    <row r="30" spans="1:6" ht="9" customHeight="1">
      <c r="A30" s="74"/>
      <c r="D30" s="72"/>
      <c r="F30" s="72"/>
    </row>
    <row r="31" spans="1:6" ht="12.75">
      <c r="A31" s="74" t="s">
        <v>199</v>
      </c>
      <c r="D31" s="72">
        <f>+D29+D25+D18</f>
        <v>5310</v>
      </c>
      <c r="F31" s="72">
        <f>+F29+F25+F18</f>
        <v>2361</v>
      </c>
    </row>
    <row r="32" spans="1:6" ht="12.75">
      <c r="A32" s="74" t="s">
        <v>191</v>
      </c>
      <c r="D32" s="72">
        <v>13</v>
      </c>
      <c r="F32" s="72">
        <v>-22</v>
      </c>
    </row>
    <row r="33" spans="1:6" ht="12.75">
      <c r="A33" s="74" t="s">
        <v>187</v>
      </c>
      <c r="D33" s="72"/>
      <c r="F33" s="72"/>
    </row>
    <row r="34" spans="1:6" ht="12.75">
      <c r="A34" s="115" t="s">
        <v>7</v>
      </c>
      <c r="B34" t="s">
        <v>188</v>
      </c>
      <c r="D34" s="72">
        <v>46093</v>
      </c>
      <c r="F34" s="72">
        <v>41105</v>
      </c>
    </row>
    <row r="35" spans="1:6" ht="13.5" thickBot="1">
      <c r="A35" s="115" t="s">
        <v>7</v>
      </c>
      <c r="B35" t="s">
        <v>189</v>
      </c>
      <c r="D35" s="73">
        <f>SUM(D31:D34)</f>
        <v>51416</v>
      </c>
      <c r="F35" s="73">
        <f>SUM(F31:F34)</f>
        <v>43444</v>
      </c>
    </row>
    <row r="36" spans="1:6" ht="12.75" customHeight="1" thickTop="1">
      <c r="A36" s="74"/>
      <c r="D36" s="72"/>
      <c r="F36" s="72"/>
    </row>
    <row r="37" spans="1:6" ht="12.75" customHeight="1">
      <c r="A37" s="74"/>
      <c r="D37" s="72"/>
      <c r="F37" s="72"/>
    </row>
    <row r="38" spans="1:6" ht="12.75" customHeight="1">
      <c r="A38" s="74" t="s">
        <v>130</v>
      </c>
      <c r="D38" s="72"/>
      <c r="F38" s="72"/>
    </row>
    <row r="39" spans="1:6" ht="12.75" customHeight="1">
      <c r="A39" s="74"/>
      <c r="B39" t="s">
        <v>230</v>
      </c>
      <c r="D39" s="72">
        <f>30076+15100</f>
        <v>45176</v>
      </c>
      <c r="F39" s="72">
        <v>38441</v>
      </c>
    </row>
    <row r="40" spans="1:6" ht="12.75" customHeight="1">
      <c r="A40" s="74"/>
      <c r="B40" t="s">
        <v>132</v>
      </c>
      <c r="D40" s="72">
        <v>6240</v>
      </c>
      <c r="F40" s="72">
        <v>5003</v>
      </c>
    </row>
    <row r="41" spans="1:6" ht="12.75" customHeight="1" thickBot="1">
      <c r="A41" s="74"/>
      <c r="D41" s="73">
        <f>SUM(D39:D40)</f>
        <v>51416</v>
      </c>
      <c r="F41" s="73">
        <f>SUM(F39:F40)</f>
        <v>43444</v>
      </c>
    </row>
    <row r="42" spans="1:6" ht="12.75" customHeight="1" thickTop="1">
      <c r="A42" s="74"/>
      <c r="D42" s="72"/>
      <c r="F42" s="72"/>
    </row>
    <row r="43" spans="1:4" ht="12.75" customHeight="1">
      <c r="A43" s="74"/>
      <c r="D43" s="72"/>
    </row>
    <row r="44" ht="12.75">
      <c r="A44" t="s">
        <v>128</v>
      </c>
    </row>
    <row r="45" ht="12.75">
      <c r="A45" t="s">
        <v>268</v>
      </c>
    </row>
    <row r="46" ht="5.25" customHeight="1"/>
    <row r="47" ht="12.75">
      <c r="A47" s="7"/>
    </row>
  </sheetData>
  <mergeCells count="1">
    <mergeCell ref="D8:F8"/>
  </mergeCells>
  <printOptions/>
  <pageMargins left="1" right="0.75" top="1" bottom="0.5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9"/>
  <sheetViews>
    <sheetView tabSelected="1" workbookViewId="0" topLeftCell="A1">
      <selection activeCell="D1" sqref="D1"/>
    </sheetView>
  </sheetViews>
  <sheetFormatPr defaultColWidth="9.140625" defaultRowHeight="12.75"/>
  <cols>
    <col min="1" max="1" width="3.57421875" style="31" customWidth="1"/>
    <col min="2" max="2" width="4.7109375" style="31" customWidth="1"/>
    <col min="3" max="3" width="27.7109375" style="31" customWidth="1"/>
    <col min="4" max="4" width="12.140625" style="31" customWidth="1"/>
    <col min="5" max="5" width="1.7109375" style="31" customWidth="1"/>
    <col min="6" max="6" width="13.140625" style="31" customWidth="1"/>
    <col min="7" max="7" width="2.421875" style="31" customWidth="1"/>
    <col min="8" max="8" width="13.00390625" style="31" customWidth="1"/>
    <col min="9" max="9" width="2.28125" style="31" customWidth="1"/>
    <col min="10" max="10" width="14.28125" style="31" customWidth="1"/>
    <col min="11" max="11" width="4.28125" style="31" customWidth="1"/>
    <col min="12" max="16384" width="9.140625" style="31" customWidth="1"/>
  </cols>
  <sheetData>
    <row r="1" ht="20.25">
      <c r="A1" s="34" t="s">
        <v>0</v>
      </c>
    </row>
    <row r="2" ht="12" customHeight="1">
      <c r="A2" t="s">
        <v>123</v>
      </c>
    </row>
    <row r="3" ht="7.5" customHeight="1">
      <c r="A3"/>
    </row>
    <row r="4" ht="13.5">
      <c r="A4" s="120" t="s">
        <v>256</v>
      </c>
    </row>
    <row r="5" ht="6" customHeight="1"/>
    <row r="6" ht="15">
      <c r="A6" s="25" t="s">
        <v>44</v>
      </c>
    </row>
    <row r="7" ht="13.5">
      <c r="A7" s="63"/>
    </row>
    <row r="9" spans="1:2" ht="13.5">
      <c r="A9" s="38" t="s">
        <v>102</v>
      </c>
      <c r="B9" s="63" t="s">
        <v>225</v>
      </c>
    </row>
    <row r="10" ht="12.75">
      <c r="B10" s="31" t="s">
        <v>295</v>
      </c>
    </row>
    <row r="11" ht="12.75">
      <c r="B11" s="31" t="s">
        <v>297</v>
      </c>
    </row>
    <row r="12" ht="12.75">
      <c r="B12" s="31" t="s">
        <v>296</v>
      </c>
    </row>
    <row r="13" ht="12.75" customHeight="1"/>
    <row r="14" ht="12.75" customHeight="1">
      <c r="B14" s="31" t="s">
        <v>299</v>
      </c>
    </row>
    <row r="15" ht="12.75" customHeight="1">
      <c r="B15" s="31" t="s">
        <v>298</v>
      </c>
    </row>
    <row r="16" ht="12.75" customHeight="1">
      <c r="B16" s="31" t="s">
        <v>301</v>
      </c>
    </row>
    <row r="17" ht="12.75" customHeight="1">
      <c r="B17" s="31" t="s">
        <v>300</v>
      </c>
    </row>
    <row r="20" spans="1:2" ht="13.5">
      <c r="A20" s="39" t="s">
        <v>101</v>
      </c>
      <c r="B20" s="63" t="s">
        <v>125</v>
      </c>
    </row>
    <row r="21" ht="12.75">
      <c r="B21" s="31" t="s">
        <v>126</v>
      </c>
    </row>
    <row r="24" spans="1:2" ht="13.5">
      <c r="A24" s="39" t="s">
        <v>47</v>
      </c>
      <c r="B24" s="63" t="s">
        <v>48</v>
      </c>
    </row>
    <row r="25" ht="12.75">
      <c r="B25" s="31" t="s">
        <v>49</v>
      </c>
    </row>
    <row r="28" spans="1:2" ht="13.5">
      <c r="A28" s="39" t="s">
        <v>50</v>
      </c>
      <c r="B28" s="63" t="s">
        <v>148</v>
      </c>
    </row>
    <row r="29" ht="12.75">
      <c r="B29" s="31" t="s">
        <v>149</v>
      </c>
    </row>
    <row r="32" spans="1:2" ht="13.5">
      <c r="A32" s="39" t="s">
        <v>51</v>
      </c>
      <c r="B32" s="63" t="s">
        <v>294</v>
      </c>
    </row>
    <row r="33" ht="12.75">
      <c r="B33" s="31" t="s">
        <v>303</v>
      </c>
    </row>
    <row r="34" ht="12.75">
      <c r="B34" s="31" t="s">
        <v>302</v>
      </c>
    </row>
    <row r="35" ht="12" customHeight="1"/>
    <row r="37" spans="1:2" ht="13.5">
      <c r="A37" s="39" t="s">
        <v>52</v>
      </c>
      <c r="B37" s="63" t="s">
        <v>70</v>
      </c>
    </row>
    <row r="38" ht="12.75">
      <c r="B38" s="31" t="s">
        <v>305</v>
      </c>
    </row>
    <row r="39" ht="12.75">
      <c r="B39" s="31" t="s">
        <v>304</v>
      </c>
    </row>
    <row r="42" spans="1:2" ht="13.5">
      <c r="A42" s="39" t="s">
        <v>57</v>
      </c>
      <c r="B42" s="63" t="s">
        <v>97</v>
      </c>
    </row>
    <row r="43" spans="1:2" ht="12.75">
      <c r="A43" s="39"/>
      <c r="B43" s="31" t="s">
        <v>248</v>
      </c>
    </row>
    <row r="46" spans="1:2" ht="13.5">
      <c r="A46" s="38" t="s">
        <v>63</v>
      </c>
      <c r="B46" s="63" t="s">
        <v>45</v>
      </c>
    </row>
    <row r="47" spans="1:2" ht="12.75">
      <c r="A47" s="38"/>
      <c r="B47" s="31" t="s">
        <v>133</v>
      </c>
    </row>
    <row r="48" spans="4:8" ht="12.75">
      <c r="D48" s="41"/>
      <c r="E48" s="41"/>
      <c r="F48" s="41"/>
      <c r="G48" s="41"/>
      <c r="H48" s="44"/>
    </row>
    <row r="50" spans="1:2" ht="13.5">
      <c r="A50" s="39" t="s">
        <v>65</v>
      </c>
      <c r="B50" s="63" t="s">
        <v>64</v>
      </c>
    </row>
    <row r="51" spans="1:2" ht="12.75">
      <c r="A51" s="39"/>
      <c r="B51" s="31" t="s">
        <v>314</v>
      </c>
    </row>
    <row r="52" spans="1:2" ht="12.75">
      <c r="A52" s="39"/>
      <c r="B52" s="31" t="s">
        <v>329</v>
      </c>
    </row>
    <row r="53" spans="1:2" ht="12.75">
      <c r="A53" s="39"/>
      <c r="B53" s="31" t="s">
        <v>327</v>
      </c>
    </row>
    <row r="54" ht="12.75">
      <c r="B54" s="31" t="s">
        <v>328</v>
      </c>
    </row>
    <row r="55" ht="12.75">
      <c r="B55" s="31" t="s">
        <v>316</v>
      </c>
    </row>
    <row r="56" ht="12.75">
      <c r="B56" s="31" t="s">
        <v>315</v>
      </c>
    </row>
    <row r="57" ht="12.75">
      <c r="B57" s="31" t="s">
        <v>253</v>
      </c>
    </row>
    <row r="60" spans="1:8" ht="13.5">
      <c r="A60" s="39" t="s">
        <v>66</v>
      </c>
      <c r="B60" s="63" t="s">
        <v>228</v>
      </c>
      <c r="D60" s="41"/>
      <c r="E60" s="41"/>
      <c r="F60" s="41"/>
      <c r="G60" s="41"/>
      <c r="H60" s="41"/>
    </row>
    <row r="61" spans="2:8" ht="12.75">
      <c r="B61" s="31" t="s">
        <v>345</v>
      </c>
      <c r="D61" s="41"/>
      <c r="E61" s="41"/>
      <c r="F61" s="41"/>
      <c r="G61" s="41"/>
      <c r="H61" s="41"/>
    </row>
    <row r="62" spans="2:8" ht="12.75">
      <c r="B62" s="31" t="s">
        <v>344</v>
      </c>
      <c r="D62" s="41"/>
      <c r="E62" s="41"/>
      <c r="F62" s="41"/>
      <c r="G62" s="41"/>
      <c r="H62" s="41"/>
    </row>
    <row r="63" spans="4:8" ht="12.75">
      <c r="D63" s="41"/>
      <c r="E63" s="41"/>
      <c r="F63" s="41"/>
      <c r="G63" s="41"/>
      <c r="H63" s="41"/>
    </row>
    <row r="64" spans="4:8" ht="12.75">
      <c r="D64" s="41"/>
      <c r="E64" s="41"/>
      <c r="F64" s="41"/>
      <c r="G64" s="41"/>
      <c r="H64" s="41"/>
    </row>
    <row r="65" spans="1:8" ht="13.5">
      <c r="A65" s="39" t="s">
        <v>67</v>
      </c>
      <c r="B65" s="63" t="s">
        <v>72</v>
      </c>
      <c r="D65" s="41"/>
      <c r="E65" s="41"/>
      <c r="F65" s="41"/>
      <c r="G65" s="41"/>
      <c r="H65" s="41"/>
    </row>
    <row r="66" spans="2:8" ht="12.75">
      <c r="B66" s="31" t="s">
        <v>241</v>
      </c>
      <c r="D66" s="41"/>
      <c r="E66" s="41"/>
      <c r="F66" s="41"/>
      <c r="G66" s="41"/>
      <c r="H66" s="41"/>
    </row>
    <row r="67" spans="4:8" ht="12.75">
      <c r="D67" s="41"/>
      <c r="E67" s="41"/>
      <c r="F67" s="41"/>
      <c r="G67" s="41"/>
      <c r="H67" s="41"/>
    </row>
    <row r="68" spans="4:8" ht="12.75">
      <c r="D68" s="41"/>
      <c r="E68" s="41"/>
      <c r="F68" s="41"/>
      <c r="G68" s="41"/>
      <c r="H68" s="41"/>
    </row>
    <row r="69" spans="1:8" ht="13.5">
      <c r="A69" s="39" t="s">
        <v>69</v>
      </c>
      <c r="B69" s="63" t="s">
        <v>121</v>
      </c>
      <c r="D69" s="41"/>
      <c r="E69" s="41"/>
      <c r="F69" s="41"/>
      <c r="G69" s="41"/>
      <c r="H69" s="41"/>
    </row>
    <row r="70" spans="2:8" ht="12.75">
      <c r="B70" s="31" t="s">
        <v>317</v>
      </c>
      <c r="D70" s="41"/>
      <c r="E70" s="41"/>
      <c r="F70" s="41"/>
      <c r="G70" s="41"/>
      <c r="H70" s="41"/>
    </row>
    <row r="71" spans="2:8" ht="12.75">
      <c r="B71" s="31" t="s">
        <v>280</v>
      </c>
      <c r="D71" s="41"/>
      <c r="E71" s="41"/>
      <c r="F71" s="41"/>
      <c r="G71" s="41"/>
      <c r="H71" s="41"/>
    </row>
    <row r="72" spans="4:8" ht="12.75" customHeight="1">
      <c r="D72" s="41"/>
      <c r="E72" s="41"/>
      <c r="F72" s="41"/>
      <c r="G72" s="41"/>
      <c r="H72" s="41"/>
    </row>
    <row r="73" spans="2:8" ht="12.75">
      <c r="B73" s="31" t="s">
        <v>172</v>
      </c>
      <c r="D73" s="41"/>
      <c r="E73" s="41"/>
      <c r="F73" s="41"/>
      <c r="G73" s="41"/>
      <c r="H73" s="41"/>
    </row>
    <row r="74" spans="3:8" ht="12.75">
      <c r="C74" s="112" t="s">
        <v>173</v>
      </c>
      <c r="D74" s="41"/>
      <c r="E74" s="41"/>
      <c r="F74" s="41"/>
      <c r="G74" s="41"/>
      <c r="H74" s="41"/>
    </row>
    <row r="75" spans="2:8" ht="12.75">
      <c r="B75" s="39"/>
      <c r="C75" s="31" t="s">
        <v>306</v>
      </c>
      <c r="D75" s="41"/>
      <c r="E75" s="41"/>
      <c r="F75" s="41"/>
      <c r="G75" s="41"/>
      <c r="H75" s="41"/>
    </row>
    <row r="76" spans="2:8" ht="12.75">
      <c r="B76" s="39"/>
      <c r="C76" s="31" t="s">
        <v>174</v>
      </c>
      <c r="D76" s="41"/>
      <c r="E76" s="41"/>
      <c r="F76" s="41"/>
      <c r="G76" s="41"/>
      <c r="H76" s="41"/>
    </row>
    <row r="77" spans="4:8" ht="6" customHeight="1">
      <c r="D77" s="41"/>
      <c r="E77" s="41"/>
      <c r="F77" s="41"/>
      <c r="G77" s="41"/>
      <c r="H77" s="41"/>
    </row>
    <row r="78" spans="2:8" ht="12.75">
      <c r="B78" s="39"/>
      <c r="C78" s="112" t="s">
        <v>152</v>
      </c>
      <c r="D78" s="41"/>
      <c r="E78" s="41"/>
      <c r="F78" s="41"/>
      <c r="G78" s="41"/>
      <c r="H78" s="41"/>
    </row>
    <row r="79" spans="2:8" ht="12.75">
      <c r="B79" s="39"/>
      <c r="C79" s="31" t="s">
        <v>308</v>
      </c>
      <c r="D79" s="41"/>
      <c r="E79" s="41"/>
      <c r="F79" s="41"/>
      <c r="G79" s="41"/>
      <c r="H79" s="41"/>
    </row>
    <row r="80" spans="2:8" ht="12.75">
      <c r="B80" s="39"/>
      <c r="C80" s="31" t="s">
        <v>307</v>
      </c>
      <c r="D80" s="41"/>
      <c r="E80" s="41"/>
      <c r="F80" s="41"/>
      <c r="G80" s="41"/>
      <c r="H80" s="41"/>
    </row>
    <row r="81" spans="4:8" ht="12.75">
      <c r="D81" s="41"/>
      <c r="E81" s="41"/>
      <c r="F81" s="41"/>
      <c r="G81" s="41"/>
      <c r="H81" s="41"/>
    </row>
    <row r="82" spans="4:8" ht="12.75">
      <c r="D82" s="41"/>
      <c r="E82" s="41"/>
      <c r="F82" s="41"/>
      <c r="G82" s="41"/>
      <c r="H82" s="41"/>
    </row>
    <row r="83" spans="1:8" ht="13.5">
      <c r="A83" s="39" t="s">
        <v>71</v>
      </c>
      <c r="B83" s="63" t="s">
        <v>103</v>
      </c>
      <c r="D83" s="41"/>
      <c r="E83" s="41"/>
      <c r="F83" s="41"/>
      <c r="G83" s="41"/>
      <c r="H83" s="41"/>
    </row>
    <row r="84" spans="2:8" ht="12.75">
      <c r="B84" s="31" t="s">
        <v>274</v>
      </c>
      <c r="D84" s="41"/>
      <c r="E84" s="41"/>
      <c r="F84" s="41"/>
      <c r="G84" s="41"/>
      <c r="H84" s="41"/>
    </row>
    <row r="85" spans="4:8" ht="6" customHeight="1">
      <c r="D85" s="41"/>
      <c r="E85" s="41"/>
      <c r="F85" s="41"/>
      <c r="G85" s="41"/>
      <c r="H85" s="41"/>
    </row>
    <row r="86" spans="4:8" ht="12.75">
      <c r="D86" s="41"/>
      <c r="E86" s="41"/>
      <c r="F86" s="41"/>
      <c r="G86" s="41"/>
      <c r="H86" s="46" t="s">
        <v>46</v>
      </c>
    </row>
    <row r="87" spans="4:8" ht="12.75">
      <c r="D87" s="41"/>
      <c r="E87" s="41"/>
      <c r="F87" s="41"/>
      <c r="G87" s="41"/>
      <c r="H87" s="65" t="s">
        <v>270</v>
      </c>
    </row>
    <row r="88" spans="4:8" ht="12.75">
      <c r="D88" s="41"/>
      <c r="E88" s="41"/>
      <c r="F88" s="41"/>
      <c r="G88" s="41"/>
      <c r="H88" s="47" t="s">
        <v>1</v>
      </c>
    </row>
    <row r="89" spans="3:8" ht="13.5" thickBot="1">
      <c r="C89" s="31" t="s">
        <v>176</v>
      </c>
      <c r="D89" s="41"/>
      <c r="E89" s="41"/>
      <c r="F89" s="41"/>
      <c r="G89" s="41"/>
      <c r="H89" s="67">
        <v>1204</v>
      </c>
    </row>
    <row r="90" spans="4:8" ht="9" customHeight="1" thickTop="1">
      <c r="D90" s="41"/>
      <c r="E90" s="41"/>
      <c r="F90" s="41"/>
      <c r="G90" s="41"/>
      <c r="H90" s="81"/>
    </row>
    <row r="91" spans="3:8" ht="12.75">
      <c r="C91" s="31" t="s">
        <v>76</v>
      </c>
      <c r="D91" s="41"/>
      <c r="E91" s="41"/>
      <c r="F91" s="41"/>
      <c r="G91" s="41"/>
      <c r="H91" s="41"/>
    </row>
    <row r="92" spans="3:8" ht="12.75">
      <c r="C92" s="39" t="s">
        <v>77</v>
      </c>
      <c r="D92" s="41"/>
      <c r="E92" s="41"/>
      <c r="F92" s="41"/>
      <c r="G92" s="41"/>
      <c r="H92" s="44">
        <v>1184</v>
      </c>
    </row>
    <row r="93" spans="3:8" ht="12.75">
      <c r="C93" s="39" t="s">
        <v>250</v>
      </c>
      <c r="D93" s="41"/>
      <c r="E93" s="41"/>
      <c r="F93" s="41"/>
      <c r="G93" s="41"/>
      <c r="H93" s="44">
        <v>20</v>
      </c>
    </row>
    <row r="94" spans="3:8" ht="13.5" thickBot="1">
      <c r="C94" s="39"/>
      <c r="D94" s="41"/>
      <c r="E94" s="41"/>
      <c r="F94" s="41"/>
      <c r="G94" s="41"/>
      <c r="H94" s="66">
        <f>SUM(H92:H93)</f>
        <v>1204</v>
      </c>
    </row>
    <row r="95" spans="2:8" ht="13.5" thickTop="1">
      <c r="B95" s="39"/>
      <c r="D95" s="41"/>
      <c r="E95" s="41"/>
      <c r="F95" s="41"/>
      <c r="G95" s="41"/>
      <c r="H95" s="44"/>
    </row>
    <row r="96" spans="2:8" ht="12.75">
      <c r="B96" s="39"/>
      <c r="D96" s="41"/>
      <c r="E96" s="41"/>
      <c r="F96" s="41"/>
      <c r="G96" s="41"/>
      <c r="H96" s="44"/>
    </row>
    <row r="97" spans="1:8" ht="13.5">
      <c r="A97" s="39" t="s">
        <v>73</v>
      </c>
      <c r="B97" s="63" t="s">
        <v>104</v>
      </c>
      <c r="D97" s="41"/>
      <c r="E97" s="41"/>
      <c r="F97" s="41"/>
      <c r="G97" s="41"/>
      <c r="H97" s="41"/>
    </row>
    <row r="98" spans="1:8" ht="12.75" hidden="1">
      <c r="A98" s="39" t="s">
        <v>105</v>
      </c>
      <c r="B98" s="31" t="s">
        <v>106</v>
      </c>
      <c r="D98" s="41"/>
      <c r="E98" s="41"/>
      <c r="F98" s="41"/>
      <c r="G98" s="41"/>
      <c r="H98" s="4" t="s">
        <v>107</v>
      </c>
    </row>
    <row r="99" spans="4:10" ht="12.75" hidden="1">
      <c r="D99" s="41"/>
      <c r="E99" s="41"/>
      <c r="F99" s="41"/>
      <c r="G99" s="41"/>
      <c r="H99" s="46" t="s">
        <v>108</v>
      </c>
      <c r="I99" s="3"/>
      <c r="J99" s="4"/>
    </row>
    <row r="100" spans="4:10" ht="12.75" hidden="1">
      <c r="D100" s="41"/>
      <c r="E100" s="41"/>
      <c r="F100" s="41"/>
      <c r="G100" s="41"/>
      <c r="H100" s="46" t="s">
        <v>109</v>
      </c>
      <c r="I100" s="3"/>
      <c r="J100" s="4"/>
    </row>
    <row r="101" spans="2:10" ht="12.75" hidden="1">
      <c r="B101" s="31" t="s">
        <v>110</v>
      </c>
      <c r="D101" s="41"/>
      <c r="E101" s="41"/>
      <c r="F101" s="41"/>
      <c r="G101" s="41"/>
      <c r="H101" s="47" t="s">
        <v>24</v>
      </c>
      <c r="I101" s="3"/>
      <c r="J101" s="40"/>
    </row>
    <row r="102" spans="4:10" ht="6" customHeight="1" hidden="1">
      <c r="D102" s="41"/>
      <c r="E102" s="41"/>
      <c r="F102" s="41"/>
      <c r="G102" s="41"/>
      <c r="H102" s="47"/>
      <c r="I102" s="3"/>
      <c r="J102" s="40"/>
    </row>
    <row r="103" spans="2:8" ht="12.75" hidden="1">
      <c r="B103" s="39" t="s">
        <v>111</v>
      </c>
      <c r="D103" s="41"/>
      <c r="E103" s="41"/>
      <c r="F103" s="41"/>
      <c r="G103" s="41"/>
      <c r="H103" s="41">
        <f>27062621+2224296</f>
        <v>29286917</v>
      </c>
    </row>
    <row r="104" spans="2:8" ht="12.75" hidden="1">
      <c r="B104" s="39" t="s">
        <v>112</v>
      </c>
      <c r="D104" s="41"/>
      <c r="E104" s="41"/>
      <c r="F104" s="41"/>
      <c r="G104" s="41"/>
      <c r="H104" s="41">
        <v>2206000</v>
      </c>
    </row>
    <row r="105" spans="2:8" ht="12.75" hidden="1">
      <c r="B105" s="39" t="s">
        <v>113</v>
      </c>
      <c r="D105" s="41"/>
      <c r="E105" s="41"/>
      <c r="F105" s="41"/>
      <c r="G105" s="41"/>
      <c r="H105" s="41">
        <v>50000</v>
      </c>
    </row>
    <row r="106" spans="2:8" ht="12.75" hidden="1">
      <c r="B106" s="39" t="s">
        <v>114</v>
      </c>
      <c r="D106" s="41"/>
      <c r="E106" s="41"/>
      <c r="F106" s="41"/>
      <c r="G106" s="41"/>
      <c r="H106" s="41">
        <v>2129083</v>
      </c>
    </row>
    <row r="107" spans="2:8" ht="13.5" hidden="1" thickBot="1">
      <c r="B107" s="39"/>
      <c r="D107" s="41"/>
      <c r="E107" s="41"/>
      <c r="F107" s="41"/>
      <c r="G107" s="41"/>
      <c r="H107" s="66">
        <f>SUM(H103:H106)</f>
        <v>33672000</v>
      </c>
    </row>
    <row r="108" spans="2:8" ht="12.75" hidden="1">
      <c r="B108" s="39"/>
      <c r="D108" s="41"/>
      <c r="E108" s="41"/>
      <c r="F108" s="41"/>
      <c r="G108" s="41"/>
      <c r="H108" s="41"/>
    </row>
    <row r="109" spans="1:10" ht="12.75">
      <c r="A109" s="39"/>
      <c r="B109" s="31" t="s">
        <v>346</v>
      </c>
      <c r="D109" s="41"/>
      <c r="E109" s="41"/>
      <c r="F109" s="41"/>
      <c r="G109" s="41"/>
      <c r="H109" s="4"/>
      <c r="I109"/>
      <c r="J109"/>
    </row>
    <row r="110" spans="4:8" ht="12.75">
      <c r="D110" s="41"/>
      <c r="E110" s="41"/>
      <c r="F110" s="41"/>
      <c r="G110" s="41"/>
      <c r="H110" s="41"/>
    </row>
    <row r="111" spans="4:8" ht="12.75">
      <c r="D111" s="41"/>
      <c r="E111" s="41"/>
      <c r="F111" s="41"/>
      <c r="G111" s="41"/>
      <c r="H111" s="41"/>
    </row>
    <row r="112" spans="1:8" ht="13.5">
      <c r="A112" s="39" t="s">
        <v>75</v>
      </c>
      <c r="B112" s="63" t="s">
        <v>319</v>
      </c>
      <c r="D112" s="41"/>
      <c r="E112" s="41"/>
      <c r="F112" s="41"/>
      <c r="G112" s="41"/>
      <c r="H112" s="41"/>
    </row>
    <row r="113" spans="1:8" ht="12.75">
      <c r="A113" s="39"/>
      <c r="B113" s="31" t="s">
        <v>320</v>
      </c>
      <c r="D113" s="41"/>
      <c r="E113" s="41"/>
      <c r="F113" s="41"/>
      <c r="G113" s="41"/>
      <c r="H113" s="41"/>
    </row>
    <row r="114" spans="2:8" ht="12.75">
      <c r="B114" s="31" t="s">
        <v>350</v>
      </c>
      <c r="D114" s="41"/>
      <c r="E114" s="41"/>
      <c r="F114" s="41"/>
      <c r="G114" s="41"/>
      <c r="H114" s="41"/>
    </row>
    <row r="115" spans="4:8" ht="12.75">
      <c r="D115" s="41"/>
      <c r="E115" s="41"/>
      <c r="F115" s="41"/>
      <c r="G115" s="41"/>
      <c r="H115" s="41"/>
    </row>
    <row r="116" spans="2:8" ht="12.75">
      <c r="B116" s="31" t="s">
        <v>321</v>
      </c>
      <c r="C116" s="31" t="s">
        <v>322</v>
      </c>
      <c r="D116" s="41"/>
      <c r="E116" s="41"/>
      <c r="F116" s="41"/>
      <c r="G116" s="41"/>
      <c r="H116" s="41"/>
    </row>
    <row r="117" spans="3:8" ht="12.75">
      <c r="C117" s="31" t="s">
        <v>323</v>
      </c>
      <c r="D117" s="41"/>
      <c r="E117" s="41"/>
      <c r="F117" s="41"/>
      <c r="G117" s="41"/>
      <c r="H117" s="41"/>
    </row>
    <row r="118" spans="3:8" ht="12.75">
      <c r="C118" s="31" t="s">
        <v>332</v>
      </c>
      <c r="D118" s="41"/>
      <c r="E118" s="41"/>
      <c r="F118" s="41"/>
      <c r="G118" s="41"/>
      <c r="H118" s="41"/>
    </row>
    <row r="119" spans="3:8" ht="12.75">
      <c r="C119" s="31" t="s">
        <v>333</v>
      </c>
      <c r="D119" s="41"/>
      <c r="E119" s="41"/>
      <c r="F119" s="41"/>
      <c r="G119" s="41"/>
      <c r="H119" s="41"/>
    </row>
    <row r="120" spans="3:8" ht="12.75">
      <c r="C120" s="31" t="s">
        <v>334</v>
      </c>
      <c r="D120" s="41"/>
      <c r="E120" s="41"/>
      <c r="F120" s="41"/>
      <c r="G120" s="41"/>
      <c r="H120" s="41"/>
    </row>
    <row r="121" spans="3:8" ht="12.75">
      <c r="C121" s="31" t="s">
        <v>335</v>
      </c>
      <c r="D121" s="41"/>
      <c r="E121" s="41"/>
      <c r="F121" s="41"/>
      <c r="G121" s="41"/>
      <c r="H121" s="41"/>
    </row>
    <row r="122" spans="3:8" ht="12.75">
      <c r="C122" s="31" t="s">
        <v>331</v>
      </c>
      <c r="D122" s="41"/>
      <c r="E122" s="41"/>
      <c r="F122" s="41"/>
      <c r="G122" s="41"/>
      <c r="H122" s="41"/>
    </row>
    <row r="123" spans="4:8" ht="12.75">
      <c r="D123" s="41"/>
      <c r="E123" s="41"/>
      <c r="F123" s="41"/>
      <c r="G123" s="41"/>
      <c r="H123" s="41"/>
    </row>
    <row r="124" spans="2:8" ht="12.75">
      <c r="B124" s="31" t="s">
        <v>324</v>
      </c>
      <c r="C124" s="31" t="s">
        <v>326</v>
      </c>
      <c r="D124" s="41"/>
      <c r="E124" s="41"/>
      <c r="F124" s="41"/>
      <c r="G124" s="41"/>
      <c r="H124" s="41"/>
    </row>
    <row r="125" spans="3:8" ht="12.75">
      <c r="C125" s="31" t="s">
        <v>338</v>
      </c>
      <c r="D125" s="41"/>
      <c r="E125" s="41"/>
      <c r="F125" s="41"/>
      <c r="G125" s="41"/>
      <c r="H125" s="41"/>
    </row>
    <row r="126" spans="3:8" ht="12.75">
      <c r="C126" s="31" t="s">
        <v>336</v>
      </c>
      <c r="D126" s="41"/>
      <c r="E126" s="41"/>
      <c r="F126" s="41"/>
      <c r="G126" s="41"/>
      <c r="H126" s="41"/>
    </row>
    <row r="127" spans="3:8" ht="12.75">
      <c r="C127" s="31" t="s">
        <v>339</v>
      </c>
      <c r="D127" s="41"/>
      <c r="E127" s="41"/>
      <c r="F127" s="41"/>
      <c r="G127" s="41"/>
      <c r="H127" s="41"/>
    </row>
    <row r="128" spans="3:8" ht="12.75">
      <c r="C128" s="31" t="s">
        <v>340</v>
      </c>
      <c r="D128" s="41"/>
      <c r="E128" s="41"/>
      <c r="F128" s="41"/>
      <c r="G128" s="41"/>
      <c r="H128" s="41"/>
    </row>
    <row r="129" spans="3:8" ht="12.75">
      <c r="C129" s="31" t="s">
        <v>341</v>
      </c>
      <c r="D129" s="41"/>
      <c r="E129" s="41"/>
      <c r="F129" s="41"/>
      <c r="G129" s="41"/>
      <c r="H129" s="41"/>
    </row>
    <row r="130" spans="3:8" ht="12.75">
      <c r="C130" s="31" t="s">
        <v>337</v>
      </c>
      <c r="D130" s="41"/>
      <c r="E130" s="41"/>
      <c r="F130" s="41"/>
      <c r="G130" s="41"/>
      <c r="H130" s="41"/>
    </row>
    <row r="131" spans="4:8" ht="12.75">
      <c r="D131" s="41"/>
      <c r="E131" s="41"/>
      <c r="F131" s="41"/>
      <c r="G131" s="41"/>
      <c r="H131" s="41"/>
    </row>
    <row r="132" spans="4:8" ht="12.75">
      <c r="D132" s="41"/>
      <c r="E132" s="41"/>
      <c r="F132" s="41"/>
      <c r="G132" s="41"/>
      <c r="H132" s="41"/>
    </row>
    <row r="133" spans="1:8" ht="13.5">
      <c r="A133" s="39" t="s">
        <v>78</v>
      </c>
      <c r="B133" s="63" t="s">
        <v>153</v>
      </c>
      <c r="D133" s="41"/>
      <c r="E133" s="41"/>
      <c r="F133" s="41"/>
      <c r="G133" s="41"/>
      <c r="H133" s="41"/>
    </row>
    <row r="134" spans="2:8" ht="12.75" customHeight="1">
      <c r="B134" s="31" t="s">
        <v>309</v>
      </c>
      <c r="D134" s="41"/>
      <c r="E134" s="41"/>
      <c r="F134" s="41"/>
      <c r="G134" s="41"/>
      <c r="H134" s="41"/>
    </row>
    <row r="135" spans="2:8" ht="12.75" customHeight="1">
      <c r="B135" s="31" t="s">
        <v>255</v>
      </c>
      <c r="D135" s="41"/>
      <c r="E135" s="41"/>
      <c r="F135" s="41"/>
      <c r="G135" s="41"/>
      <c r="H135" s="41"/>
    </row>
    <row r="136" spans="4:8" ht="12.75" customHeight="1">
      <c r="D136" s="41"/>
      <c r="E136" s="41"/>
      <c r="F136" s="41"/>
      <c r="G136" s="41"/>
      <c r="H136" s="41"/>
    </row>
    <row r="137" spans="4:10" ht="12.75" customHeight="1">
      <c r="D137" s="157" t="s">
        <v>146</v>
      </c>
      <c r="E137" s="157"/>
      <c r="F137" s="157"/>
      <c r="G137" s="41"/>
      <c r="H137" s="157" t="s">
        <v>147</v>
      </c>
      <c r="I137" s="157"/>
      <c r="J137" s="157"/>
    </row>
    <row r="138" spans="4:10" ht="12.75" customHeight="1">
      <c r="D138" s="157" t="s">
        <v>4</v>
      </c>
      <c r="E138" s="157"/>
      <c r="F138" s="157"/>
      <c r="G138" s="41"/>
      <c r="H138" s="157" t="s">
        <v>4</v>
      </c>
      <c r="I138" s="157"/>
      <c r="J138" s="157"/>
    </row>
    <row r="139" spans="4:10" ht="12.75" customHeight="1">
      <c r="D139" s="46" t="s">
        <v>270</v>
      </c>
      <c r="E139" s="41"/>
      <c r="F139" s="46" t="s">
        <v>271</v>
      </c>
      <c r="G139" s="41"/>
      <c r="H139" s="46" t="s">
        <v>270</v>
      </c>
      <c r="J139" s="4" t="s">
        <v>271</v>
      </c>
    </row>
    <row r="140" spans="4:10" ht="12.75" customHeight="1">
      <c r="D140" s="46" t="s">
        <v>226</v>
      </c>
      <c r="E140" s="41"/>
      <c r="F140" s="46" t="s">
        <v>226</v>
      </c>
      <c r="G140" s="41"/>
      <c r="H140" s="46" t="s">
        <v>226</v>
      </c>
      <c r="J140" s="46" t="s">
        <v>226</v>
      </c>
    </row>
    <row r="141" spans="4:8" ht="6" customHeight="1">
      <c r="D141" s="41"/>
      <c r="E141" s="41"/>
      <c r="F141" s="143"/>
      <c r="G141" s="41"/>
      <c r="H141" s="41"/>
    </row>
    <row r="142" spans="3:10" ht="12.75" customHeight="1">
      <c r="C142" s="31" t="s">
        <v>283</v>
      </c>
      <c r="D142" s="41">
        <v>21</v>
      </c>
      <c r="E142" s="41"/>
      <c r="F142" s="142">
        <v>-197</v>
      </c>
      <c r="G142" s="41"/>
      <c r="H142" s="41">
        <v>21</v>
      </c>
      <c r="J142" s="64">
        <v>-197</v>
      </c>
    </row>
    <row r="143" spans="3:10" ht="12.75" customHeight="1">
      <c r="C143" s="31" t="s">
        <v>240</v>
      </c>
      <c r="D143" s="98">
        <v>0</v>
      </c>
      <c r="E143" s="41"/>
      <c r="F143" s="98">
        <v>-2</v>
      </c>
      <c r="G143" s="41"/>
      <c r="H143" s="98">
        <v>0</v>
      </c>
      <c r="J143" s="100">
        <v>-2</v>
      </c>
    </row>
    <row r="144" spans="3:10" ht="12.75" customHeight="1" thickBot="1">
      <c r="C144" s="31" t="s">
        <v>284</v>
      </c>
      <c r="D144" s="66">
        <f>SUM(D142:D143)</f>
        <v>21</v>
      </c>
      <c r="E144" s="41"/>
      <c r="F144" s="66">
        <f>SUM(F142:F143)</f>
        <v>-199</v>
      </c>
      <c r="G144" s="41"/>
      <c r="H144" s="66">
        <f>SUM(H142:H143)</f>
        <v>21</v>
      </c>
      <c r="J144" s="145">
        <f>SUM(J142:J143)</f>
        <v>-199</v>
      </c>
    </row>
    <row r="145" spans="4:8" ht="12.75" customHeight="1" thickTop="1">
      <c r="D145" s="41"/>
      <c r="E145" s="41"/>
      <c r="F145" s="41"/>
      <c r="G145" s="41"/>
      <c r="H145" s="41"/>
    </row>
    <row r="146" spans="4:8" ht="12" customHeight="1">
      <c r="D146" s="41"/>
      <c r="E146" s="41"/>
      <c r="F146" s="41"/>
      <c r="G146" s="41"/>
      <c r="H146" s="41"/>
    </row>
    <row r="147" spans="1:8" ht="13.5">
      <c r="A147" s="39" t="s">
        <v>79</v>
      </c>
      <c r="B147" s="63" t="s">
        <v>91</v>
      </c>
      <c r="D147" s="41"/>
      <c r="E147" s="41"/>
      <c r="F147" s="41"/>
      <c r="G147" s="41"/>
      <c r="H147" s="41"/>
    </row>
    <row r="148" spans="2:8" ht="12.75">
      <c r="B148" s="31" t="s">
        <v>310</v>
      </c>
      <c r="D148" s="41"/>
      <c r="E148" s="41"/>
      <c r="F148" s="41"/>
      <c r="G148" s="41"/>
      <c r="H148" s="41"/>
    </row>
    <row r="149" spans="2:8" ht="12.75">
      <c r="B149" s="31" t="s">
        <v>312</v>
      </c>
      <c r="D149" s="41"/>
      <c r="E149" s="41"/>
      <c r="F149" s="41"/>
      <c r="G149" s="41"/>
      <c r="H149" s="41"/>
    </row>
    <row r="150" spans="2:8" ht="12.75">
      <c r="B150" s="31" t="s">
        <v>311</v>
      </c>
      <c r="D150" s="41"/>
      <c r="E150" s="41"/>
      <c r="F150" s="41"/>
      <c r="G150" s="41"/>
      <c r="H150" s="41"/>
    </row>
    <row r="151" spans="2:8" ht="12.75">
      <c r="B151" s="148"/>
      <c r="D151" s="41"/>
      <c r="E151" s="41"/>
      <c r="F151" s="41"/>
      <c r="G151" s="41"/>
      <c r="H151" s="41"/>
    </row>
    <row r="152" spans="4:8" ht="12.75">
      <c r="D152" s="41"/>
      <c r="E152" s="41"/>
      <c r="F152" s="41"/>
      <c r="G152" s="41"/>
      <c r="H152" s="41"/>
    </row>
    <row r="153" spans="1:8" ht="13.5">
      <c r="A153" s="39" t="s">
        <v>81</v>
      </c>
      <c r="B153" s="63" t="s">
        <v>85</v>
      </c>
      <c r="C153" s="3"/>
      <c r="D153" s="50"/>
      <c r="E153" s="50"/>
      <c r="F153" s="50"/>
      <c r="G153" s="50"/>
      <c r="H153" s="41"/>
    </row>
    <row r="154" spans="4:8" ht="12.75">
      <c r="D154" s="41"/>
      <c r="E154" s="41"/>
      <c r="F154" s="41"/>
      <c r="G154" s="41"/>
      <c r="H154" s="41"/>
    </row>
    <row r="155" spans="2:8" ht="13.5">
      <c r="B155" s="51"/>
      <c r="C155" s="52"/>
      <c r="D155" s="53"/>
      <c r="E155" s="54"/>
      <c r="F155" s="121" t="s">
        <v>68</v>
      </c>
      <c r="G155" s="51"/>
      <c r="H155" s="124" t="s">
        <v>86</v>
      </c>
    </row>
    <row r="156" spans="2:8" ht="13.5">
      <c r="B156" s="55"/>
      <c r="C156" s="45"/>
      <c r="D156" s="44"/>
      <c r="E156" s="56"/>
      <c r="F156" s="122" t="s">
        <v>87</v>
      </c>
      <c r="G156" s="55"/>
      <c r="H156" s="125" t="s">
        <v>87</v>
      </c>
    </row>
    <row r="157" spans="2:8" ht="13.5">
      <c r="B157" s="55"/>
      <c r="C157" s="45"/>
      <c r="D157" s="44"/>
      <c r="E157" s="56"/>
      <c r="F157" s="122" t="s">
        <v>270</v>
      </c>
      <c r="G157" s="55"/>
      <c r="H157" s="125" t="s">
        <v>249</v>
      </c>
    </row>
    <row r="158" spans="2:8" ht="13.5">
      <c r="B158" s="57"/>
      <c r="C158" s="58"/>
      <c r="D158" s="48"/>
      <c r="E158" s="59"/>
      <c r="F158" s="123" t="s">
        <v>1</v>
      </c>
      <c r="G158" s="57"/>
      <c r="H158" s="126" t="s">
        <v>1</v>
      </c>
    </row>
    <row r="159" spans="2:8" ht="15" customHeight="1">
      <c r="B159" s="60" t="s">
        <v>43</v>
      </c>
      <c r="C159" s="43"/>
      <c r="D159" s="42"/>
      <c r="E159" s="61"/>
      <c r="F159" s="62">
        <v>26800</v>
      </c>
      <c r="G159" s="62"/>
      <c r="H159" s="150">
        <v>24240</v>
      </c>
    </row>
    <row r="160" spans="2:8" ht="15" customHeight="1">
      <c r="B160" s="60" t="s">
        <v>88</v>
      </c>
      <c r="C160" s="43"/>
      <c r="D160" s="42"/>
      <c r="E160" s="61"/>
      <c r="F160" s="62">
        <v>3841</v>
      </c>
      <c r="G160" s="62"/>
      <c r="H160" s="150">
        <v>3749</v>
      </c>
    </row>
    <row r="161" spans="2:8" ht="15" customHeight="1">
      <c r="B161" s="60" t="s">
        <v>89</v>
      </c>
      <c r="C161" s="43"/>
      <c r="D161" s="42"/>
      <c r="E161" s="61"/>
      <c r="F161" s="62">
        <v>2905</v>
      </c>
      <c r="G161" s="62"/>
      <c r="H161" s="150">
        <v>2219</v>
      </c>
    </row>
    <row r="162" spans="2:8" ht="12.75" customHeight="1">
      <c r="B162" s="45"/>
      <c r="C162" s="45"/>
      <c r="D162" s="44"/>
      <c r="E162" s="44"/>
      <c r="F162" s="44"/>
      <c r="G162" s="44"/>
      <c r="H162" s="44"/>
    </row>
    <row r="163" spans="2:8" ht="12.75">
      <c r="B163" s="104" t="s">
        <v>330</v>
      </c>
      <c r="C163" s="45"/>
      <c r="D163" s="44"/>
      <c r="E163" s="44"/>
      <c r="F163" s="44"/>
      <c r="G163" s="44"/>
      <c r="H163" s="44"/>
    </row>
    <row r="164" spans="2:8" ht="12.75">
      <c r="B164" s="104" t="s">
        <v>272</v>
      </c>
      <c r="C164" s="45"/>
      <c r="D164" s="44"/>
      <c r="E164" s="44"/>
      <c r="F164" s="44"/>
      <c r="G164" s="44"/>
      <c r="H164" s="44"/>
    </row>
    <row r="165" spans="2:8" ht="12.75">
      <c r="B165" s="104"/>
      <c r="C165" s="45"/>
      <c r="D165" s="44"/>
      <c r="E165" s="44"/>
      <c r="F165" s="44"/>
      <c r="G165" s="44"/>
      <c r="H165" s="44"/>
    </row>
    <row r="166" spans="3:8" ht="12.75">
      <c r="C166" s="45"/>
      <c r="D166" s="44"/>
      <c r="E166" s="44"/>
      <c r="F166" s="44"/>
      <c r="G166" s="44"/>
      <c r="H166" s="44"/>
    </row>
    <row r="167" spans="1:8" ht="13.5">
      <c r="A167" s="39" t="s">
        <v>84</v>
      </c>
      <c r="B167" s="63" t="s">
        <v>93</v>
      </c>
      <c r="D167" s="41"/>
      <c r="E167" s="41"/>
      <c r="F167" s="41"/>
      <c r="G167" s="41"/>
      <c r="H167" s="41"/>
    </row>
    <row r="168" spans="1:8" ht="12.75">
      <c r="A168" s="39"/>
      <c r="B168" s="31" t="s">
        <v>313</v>
      </c>
      <c r="D168" s="41"/>
      <c r="E168" s="41"/>
      <c r="F168" s="41"/>
      <c r="G168" s="41"/>
      <c r="H168" s="41"/>
    </row>
    <row r="169" spans="1:8" ht="12.75">
      <c r="A169" s="39"/>
      <c r="B169" s="31" t="s">
        <v>347</v>
      </c>
      <c r="D169" s="41"/>
      <c r="E169" s="41"/>
      <c r="F169" s="41"/>
      <c r="G169" s="41"/>
      <c r="H169" s="41"/>
    </row>
    <row r="170" spans="1:8" ht="12.75">
      <c r="A170" s="39"/>
      <c r="B170" s="31" t="s">
        <v>348</v>
      </c>
      <c r="D170" s="41"/>
      <c r="E170" s="41"/>
      <c r="F170" s="41"/>
      <c r="G170" s="41"/>
      <c r="H170" s="41"/>
    </row>
    <row r="171" spans="1:8" ht="12.75">
      <c r="A171" s="39"/>
      <c r="D171" s="41"/>
      <c r="E171" s="41"/>
      <c r="F171" s="41"/>
      <c r="G171" s="41"/>
      <c r="H171" s="41"/>
    </row>
    <row r="172" spans="1:8" ht="12.75">
      <c r="A172" s="39"/>
      <c r="B172" s="31" t="s">
        <v>318</v>
      </c>
      <c r="D172" s="41"/>
      <c r="E172" s="41"/>
      <c r="F172" s="41"/>
      <c r="G172" s="41"/>
      <c r="H172" s="41"/>
    </row>
    <row r="173" spans="1:8" ht="12.75">
      <c r="A173" s="39"/>
      <c r="B173" s="31" t="s">
        <v>288</v>
      </c>
      <c r="D173" s="41"/>
      <c r="E173" s="41"/>
      <c r="F173" s="41"/>
      <c r="G173" s="41"/>
      <c r="H173" s="41"/>
    </row>
    <row r="174" spans="1:8" ht="12.75">
      <c r="A174" s="39"/>
      <c r="D174" s="41"/>
      <c r="E174" s="41"/>
      <c r="F174" s="41"/>
      <c r="G174" s="41"/>
      <c r="H174" s="41"/>
    </row>
    <row r="175" spans="1:8" ht="12.75">
      <c r="A175" s="39"/>
      <c r="D175" s="41"/>
      <c r="E175" s="41"/>
      <c r="F175" s="41"/>
      <c r="G175" s="41"/>
      <c r="H175" s="41"/>
    </row>
    <row r="176" spans="1:8" ht="27" customHeight="1" hidden="1">
      <c r="A176" s="39"/>
      <c r="D176" s="41"/>
      <c r="E176" s="41"/>
      <c r="F176" s="41"/>
      <c r="G176" s="41"/>
      <c r="H176" s="41"/>
    </row>
    <row r="177" spans="1:8" ht="12.75" hidden="1">
      <c r="A177" s="39"/>
      <c r="D177" s="41"/>
      <c r="E177" s="41"/>
      <c r="F177" s="41"/>
      <c r="G177" s="41"/>
      <c r="H177" s="41"/>
    </row>
    <row r="178" spans="1:8" ht="12.75" hidden="1">
      <c r="A178" s="39"/>
      <c r="D178" s="41"/>
      <c r="E178" s="41"/>
      <c r="F178" s="41"/>
      <c r="G178" s="41"/>
      <c r="H178" s="41"/>
    </row>
    <row r="179" spans="1:8" ht="12.75" hidden="1">
      <c r="A179" s="39"/>
      <c r="D179" s="41"/>
      <c r="E179" s="41"/>
      <c r="F179" s="41"/>
      <c r="G179" s="41"/>
      <c r="H179" s="41"/>
    </row>
    <row r="180" spans="1:8" ht="12.75" hidden="1">
      <c r="A180" s="39"/>
      <c r="D180" s="41"/>
      <c r="E180" s="41"/>
      <c r="F180" s="41"/>
      <c r="G180" s="41"/>
      <c r="H180" s="41"/>
    </row>
    <row r="181" spans="1:8" ht="13.5">
      <c r="A181" s="39" t="s">
        <v>90</v>
      </c>
      <c r="B181" s="63" t="s">
        <v>95</v>
      </c>
      <c r="D181" s="41"/>
      <c r="E181" s="41"/>
      <c r="F181" s="41"/>
      <c r="G181" s="41"/>
      <c r="H181" s="41"/>
    </row>
    <row r="182" spans="2:8" ht="12.75">
      <c r="B182" s="31" t="s">
        <v>122</v>
      </c>
      <c r="D182" s="41"/>
      <c r="E182" s="41"/>
      <c r="F182" s="41"/>
      <c r="G182" s="41"/>
      <c r="H182" s="41"/>
    </row>
    <row r="183" spans="4:8" ht="12.75">
      <c r="D183" s="41"/>
      <c r="E183" s="41"/>
      <c r="F183" s="41"/>
      <c r="G183" s="41"/>
      <c r="H183" s="41"/>
    </row>
    <row r="184" spans="4:8" ht="12.75">
      <c r="D184" s="41"/>
      <c r="E184" s="41"/>
      <c r="F184" s="41"/>
      <c r="G184" s="41"/>
      <c r="H184" s="41"/>
    </row>
    <row r="185" spans="1:8" ht="13.5">
      <c r="A185" s="38" t="s">
        <v>92</v>
      </c>
      <c r="B185" s="63" t="s">
        <v>6</v>
      </c>
      <c r="D185" s="41"/>
      <c r="E185" s="41"/>
      <c r="F185" s="41"/>
      <c r="G185" s="41"/>
      <c r="H185" s="41"/>
    </row>
    <row r="186" spans="1:10" ht="12.75">
      <c r="A186" s="38"/>
      <c r="B186" s="3"/>
      <c r="D186" s="157" t="s">
        <v>146</v>
      </c>
      <c r="E186" s="157"/>
      <c r="F186" s="157"/>
      <c r="G186" s="41"/>
      <c r="H186" s="157" t="s">
        <v>147</v>
      </c>
      <c r="I186" s="157"/>
      <c r="J186" s="157"/>
    </row>
    <row r="187" spans="4:10" ht="12.75">
      <c r="D187" s="157" t="s">
        <v>4</v>
      </c>
      <c r="E187" s="157"/>
      <c r="F187" s="157"/>
      <c r="G187" s="41"/>
      <c r="H187" s="157" t="s">
        <v>4</v>
      </c>
      <c r="I187" s="157"/>
      <c r="J187" s="157"/>
    </row>
    <row r="188" spans="4:10" ht="12.75">
      <c r="D188" s="46" t="s">
        <v>270</v>
      </c>
      <c r="E188" s="47"/>
      <c r="F188" s="46" t="s">
        <v>271</v>
      </c>
      <c r="G188" s="47"/>
      <c r="H188" s="46" t="s">
        <v>270</v>
      </c>
      <c r="I188" s="47"/>
      <c r="J188" s="46" t="s">
        <v>271</v>
      </c>
    </row>
    <row r="189" spans="4:10" ht="12.75">
      <c r="D189" s="46" t="s">
        <v>1</v>
      </c>
      <c r="E189" s="47"/>
      <c r="F189" s="46" t="s">
        <v>1</v>
      </c>
      <c r="G189" s="47"/>
      <c r="H189" s="46" t="s">
        <v>1</v>
      </c>
      <c r="I189" s="40"/>
      <c r="J189" s="4" t="s">
        <v>1</v>
      </c>
    </row>
    <row r="190" spans="2:8" ht="12.75">
      <c r="B190" s="31" t="s">
        <v>53</v>
      </c>
      <c r="D190" s="41"/>
      <c r="E190" s="41"/>
      <c r="F190" s="41"/>
      <c r="G190" s="41"/>
      <c r="H190" s="41"/>
    </row>
    <row r="191" spans="2:10" ht="12.75">
      <c r="B191" s="39" t="s">
        <v>54</v>
      </c>
      <c r="D191" s="41">
        <v>937</v>
      </c>
      <c r="E191" s="41"/>
      <c r="F191" s="41">
        <v>1102</v>
      </c>
      <c r="G191" s="41"/>
      <c r="H191" s="41">
        <v>937</v>
      </c>
      <c r="I191" s="41"/>
      <c r="J191" s="41">
        <v>1102</v>
      </c>
    </row>
    <row r="192" spans="2:10" ht="12.75">
      <c r="B192" s="39" t="s">
        <v>55</v>
      </c>
      <c r="D192" s="48">
        <v>-1</v>
      </c>
      <c r="E192" s="48"/>
      <c r="F192" s="48">
        <v>-20</v>
      </c>
      <c r="G192" s="48"/>
      <c r="H192" s="48">
        <v>-1</v>
      </c>
      <c r="I192" s="48"/>
      <c r="J192" s="48">
        <v>-20</v>
      </c>
    </row>
    <row r="193" spans="4:10" ht="12.75">
      <c r="D193" s="41">
        <f>SUM(D191:D192)</f>
        <v>936</v>
      </c>
      <c r="E193" s="41"/>
      <c r="F193" s="41">
        <f>SUM(F191:F192)</f>
        <v>1082</v>
      </c>
      <c r="G193" s="41"/>
      <c r="H193" s="41">
        <f>SUM(H191:H192)</f>
        <v>936</v>
      </c>
      <c r="I193" s="41"/>
      <c r="J193" s="41">
        <f>SUM(J191:J192)</f>
        <v>1082</v>
      </c>
    </row>
    <row r="194" spans="2:10" ht="12.75">
      <c r="B194" s="31" t="s">
        <v>56</v>
      </c>
      <c r="D194" s="41"/>
      <c r="E194" s="41"/>
      <c r="F194" s="41"/>
      <c r="G194" s="41"/>
      <c r="H194" s="41"/>
      <c r="I194" s="41"/>
      <c r="J194" s="41"/>
    </row>
    <row r="195" spans="2:10" ht="12.75">
      <c r="B195" s="39" t="s">
        <v>54</v>
      </c>
      <c r="D195" s="98">
        <v>0</v>
      </c>
      <c r="E195" s="41"/>
      <c r="F195" s="98">
        <v>4</v>
      </c>
      <c r="G195" s="41"/>
      <c r="H195" s="98">
        <v>0</v>
      </c>
      <c r="I195" s="41"/>
      <c r="J195" s="98">
        <v>4</v>
      </c>
    </row>
    <row r="196" spans="2:10" ht="12.75">
      <c r="B196" s="39" t="s">
        <v>55</v>
      </c>
      <c r="D196" s="98">
        <v>0</v>
      </c>
      <c r="E196" s="41"/>
      <c r="F196" s="98">
        <v>0</v>
      </c>
      <c r="G196" s="41"/>
      <c r="H196" s="98">
        <v>0</v>
      </c>
      <c r="I196" s="41"/>
      <c r="J196" s="98">
        <v>0</v>
      </c>
    </row>
    <row r="197" spans="4:10" ht="12.75">
      <c r="D197" s="42">
        <f>SUM(D193:D196)</f>
        <v>936</v>
      </c>
      <c r="E197" s="42"/>
      <c r="F197" s="42">
        <f>SUM(F193:F196)</f>
        <v>1086</v>
      </c>
      <c r="G197" s="42"/>
      <c r="H197" s="42">
        <f>SUM(H193:H196)</f>
        <v>936</v>
      </c>
      <c r="I197" s="42"/>
      <c r="J197" s="42">
        <f>SUM(J193:J196)</f>
        <v>1086</v>
      </c>
    </row>
    <row r="198" spans="4:10" ht="12.75">
      <c r="D198" s="44"/>
      <c r="E198" s="44"/>
      <c r="F198" s="44"/>
      <c r="G198" s="44"/>
      <c r="H198" s="44"/>
      <c r="I198" s="44"/>
      <c r="J198" s="44"/>
    </row>
    <row r="199" spans="4:10" ht="12.75">
      <c r="D199" s="44"/>
      <c r="E199" s="44"/>
      <c r="F199" s="44"/>
      <c r="G199" s="44"/>
      <c r="H199" s="44"/>
      <c r="I199" s="44"/>
      <c r="J199" s="44"/>
    </row>
    <row r="200" spans="1:10" ht="13.5">
      <c r="A200" s="39" t="s">
        <v>92</v>
      </c>
      <c r="B200" s="63" t="s">
        <v>282</v>
      </c>
      <c r="D200" s="44"/>
      <c r="E200" s="44"/>
      <c r="F200" s="44"/>
      <c r="G200" s="44"/>
      <c r="H200" s="44"/>
      <c r="I200" s="44"/>
      <c r="J200" s="44"/>
    </row>
    <row r="201" spans="1:10" ht="12.75">
      <c r="A201" s="39"/>
      <c r="B201" s="31" t="s">
        <v>151</v>
      </c>
      <c r="D201" s="44"/>
      <c r="E201" s="44"/>
      <c r="F201" s="44"/>
      <c r="G201" s="44"/>
      <c r="H201" s="44"/>
      <c r="I201" s="44"/>
      <c r="J201" s="44"/>
    </row>
    <row r="202" spans="4:10" ht="12.75" customHeight="1">
      <c r="D202" s="157" t="s">
        <v>146</v>
      </c>
      <c r="E202" s="157"/>
      <c r="F202" s="157"/>
      <c r="G202" s="88"/>
      <c r="H202" s="157" t="s">
        <v>147</v>
      </c>
      <c r="I202" s="157"/>
      <c r="J202" s="157"/>
    </row>
    <row r="203" spans="4:12" ht="12.75" customHeight="1">
      <c r="D203" s="158" t="s">
        <v>4</v>
      </c>
      <c r="E203" s="158"/>
      <c r="F203" s="158"/>
      <c r="H203" s="157" t="s">
        <v>4</v>
      </c>
      <c r="I203" s="157"/>
      <c r="J203" s="157"/>
      <c r="K203" s="88"/>
      <c r="L203" s="88"/>
    </row>
    <row r="204" spans="4:10" ht="12.75" customHeight="1">
      <c r="D204" s="46" t="s">
        <v>270</v>
      </c>
      <c r="E204" s="47"/>
      <c r="F204" s="46" t="s">
        <v>271</v>
      </c>
      <c r="G204" s="47"/>
      <c r="H204" s="46" t="s">
        <v>270</v>
      </c>
      <c r="I204" s="47"/>
      <c r="J204" s="46" t="s">
        <v>271</v>
      </c>
    </row>
    <row r="205" spans="4:10" ht="12.75" customHeight="1">
      <c r="D205" s="46" t="s">
        <v>1</v>
      </c>
      <c r="E205" s="47"/>
      <c r="F205" s="46" t="s">
        <v>1</v>
      </c>
      <c r="H205" s="46" t="s">
        <v>1</v>
      </c>
      <c r="I205" s="47"/>
      <c r="J205" s="46" t="s">
        <v>1</v>
      </c>
    </row>
    <row r="206" spans="3:10" ht="12.75" customHeight="1">
      <c r="C206" s="31" t="s">
        <v>154</v>
      </c>
      <c r="D206" s="46"/>
      <c r="E206" s="47"/>
      <c r="F206" s="46"/>
      <c r="H206" s="46"/>
      <c r="I206" s="47"/>
      <c r="J206" s="46"/>
    </row>
    <row r="207" spans="3:10" ht="12.75">
      <c r="C207" s="31" t="s">
        <v>155</v>
      </c>
      <c r="D207" s="89">
        <v>3841</v>
      </c>
      <c r="E207" s="81"/>
      <c r="F207" s="90">
        <v>4255</v>
      </c>
      <c r="G207" s="64"/>
      <c r="H207" s="89">
        <v>3841</v>
      </c>
      <c r="I207" s="81"/>
      <c r="J207" s="89">
        <v>4255</v>
      </c>
    </row>
    <row r="208" spans="3:10" ht="12.75">
      <c r="C208" s="31" t="s">
        <v>245</v>
      </c>
      <c r="D208" s="81"/>
      <c r="E208" s="81"/>
      <c r="F208" s="64"/>
      <c r="G208" s="64"/>
      <c r="H208" s="81"/>
      <c r="I208" s="81"/>
      <c r="J208" s="81"/>
    </row>
    <row r="209" spans="3:10" ht="12.75">
      <c r="C209" s="31" t="s">
        <v>246</v>
      </c>
      <c r="D209" s="81"/>
      <c r="E209" s="81"/>
      <c r="F209" s="64"/>
      <c r="G209" s="64"/>
      <c r="H209" s="81"/>
      <c r="I209" s="81"/>
      <c r="J209" s="81"/>
    </row>
    <row r="210" spans="3:10" ht="12.75">
      <c r="C210" s="31" t="s">
        <v>342</v>
      </c>
      <c r="D210" s="81">
        <v>999</v>
      </c>
      <c r="E210" s="81"/>
      <c r="F210" s="64">
        <v>1191</v>
      </c>
      <c r="G210" s="64"/>
      <c r="H210" s="81">
        <v>999</v>
      </c>
      <c r="I210" s="81"/>
      <c r="J210" s="81">
        <v>1191</v>
      </c>
    </row>
    <row r="211" spans="3:10" ht="12.75">
      <c r="C211" s="31" t="s">
        <v>235</v>
      </c>
      <c r="D211" s="81"/>
      <c r="E211" s="81"/>
      <c r="F211" s="64"/>
      <c r="G211" s="64"/>
      <c r="H211" s="81"/>
      <c r="I211" s="81"/>
      <c r="J211" s="81"/>
    </row>
    <row r="212" spans="3:10" ht="12.75">
      <c r="C212" s="31" t="s">
        <v>234</v>
      </c>
      <c r="D212" s="81">
        <v>-5</v>
      </c>
      <c r="E212" s="81"/>
      <c r="F212" s="100">
        <v>56</v>
      </c>
      <c r="G212" s="64"/>
      <c r="H212" s="81">
        <v>-5</v>
      </c>
      <c r="I212" s="81"/>
      <c r="J212" s="99">
        <v>56</v>
      </c>
    </row>
    <row r="213" spans="3:10" ht="12.75">
      <c r="C213" s="31" t="s">
        <v>231</v>
      </c>
      <c r="D213" s="81"/>
      <c r="E213" s="81"/>
      <c r="F213" s="64"/>
      <c r="G213" s="64"/>
      <c r="H213" s="81"/>
      <c r="I213" s="81"/>
      <c r="J213" s="81"/>
    </row>
    <row r="214" spans="3:10" ht="12.75">
      <c r="C214" s="31" t="s">
        <v>196</v>
      </c>
      <c r="D214" s="81">
        <v>1</v>
      </c>
      <c r="E214" s="81"/>
      <c r="F214" s="100">
        <v>-15</v>
      </c>
      <c r="G214" s="64"/>
      <c r="H214" s="81">
        <v>1</v>
      </c>
      <c r="I214" s="81"/>
      <c r="J214" s="99">
        <v>-15</v>
      </c>
    </row>
    <row r="215" spans="3:10" ht="12.75">
      <c r="C215" s="31" t="s">
        <v>175</v>
      </c>
      <c r="D215" s="81"/>
      <c r="E215" s="81"/>
      <c r="F215" s="100"/>
      <c r="G215" s="64"/>
      <c r="H215" s="81"/>
      <c r="I215" s="81"/>
      <c r="J215" s="99"/>
    </row>
    <row r="216" spans="3:10" ht="12.75">
      <c r="C216" s="31" t="s">
        <v>168</v>
      </c>
      <c r="D216" s="99">
        <v>0</v>
      </c>
      <c r="E216" s="81"/>
      <c r="F216" s="100">
        <v>-21</v>
      </c>
      <c r="G216" s="64"/>
      <c r="H216" s="99">
        <v>0</v>
      </c>
      <c r="I216" s="81"/>
      <c r="J216" s="99">
        <v>-21</v>
      </c>
    </row>
    <row r="217" spans="3:10" ht="12.75">
      <c r="C217" s="31" t="s">
        <v>156</v>
      </c>
      <c r="D217" s="81"/>
      <c r="E217" s="81"/>
      <c r="F217" s="64"/>
      <c r="G217" s="64"/>
      <c r="H217" s="81"/>
      <c r="I217" s="81"/>
      <c r="J217" s="81"/>
    </row>
    <row r="218" spans="3:10" ht="12.75">
      <c r="C218" s="31" t="s">
        <v>157</v>
      </c>
      <c r="D218" s="81">
        <v>56</v>
      </c>
      <c r="E218" s="81"/>
      <c r="F218" s="64">
        <v>14</v>
      </c>
      <c r="G218" s="64"/>
      <c r="H218" s="81">
        <v>56</v>
      </c>
      <c r="I218" s="81"/>
      <c r="J218" s="81">
        <v>14</v>
      </c>
    </row>
    <row r="219" spans="3:10" ht="12.75">
      <c r="C219" s="31" t="s">
        <v>251</v>
      </c>
      <c r="D219" s="81"/>
      <c r="E219" s="81"/>
      <c r="F219" s="64"/>
      <c r="G219" s="64"/>
      <c r="H219" s="81"/>
      <c r="I219" s="81"/>
      <c r="J219" s="81"/>
    </row>
    <row r="220" spans="3:10" ht="12.75">
      <c r="C220" s="31" t="s">
        <v>252</v>
      </c>
      <c r="D220" s="81">
        <v>-1</v>
      </c>
      <c r="E220" s="81"/>
      <c r="F220" s="100">
        <v>0</v>
      </c>
      <c r="G220" s="64"/>
      <c r="H220" s="81">
        <v>-1</v>
      </c>
      <c r="I220" s="81"/>
      <c r="J220" s="99">
        <v>0</v>
      </c>
    </row>
    <row r="221" spans="3:10" ht="12.75">
      <c r="C221" s="31" t="s">
        <v>158</v>
      </c>
      <c r="D221" s="81"/>
      <c r="E221" s="81"/>
      <c r="F221" s="64"/>
      <c r="G221" s="64"/>
      <c r="H221" s="81"/>
      <c r="I221" s="81"/>
      <c r="J221" s="81"/>
    </row>
    <row r="222" spans="3:10" ht="12.75">
      <c r="C222" s="31" t="s">
        <v>254</v>
      </c>
      <c r="D222" s="99">
        <v>-18</v>
      </c>
      <c r="E222" s="81"/>
      <c r="F222" s="64">
        <v>-62</v>
      </c>
      <c r="G222" s="64"/>
      <c r="H222" s="99">
        <v>-18</v>
      </c>
      <c r="I222" s="81"/>
      <c r="J222" s="81">
        <v>-62</v>
      </c>
    </row>
    <row r="223" spans="3:10" ht="12.75">
      <c r="C223" s="31" t="s">
        <v>159</v>
      </c>
      <c r="D223" s="81"/>
      <c r="E223" s="81"/>
      <c r="F223" s="64"/>
      <c r="G223" s="64"/>
      <c r="H223" s="81"/>
      <c r="I223" s="81"/>
      <c r="J223" s="81"/>
    </row>
    <row r="224" spans="3:10" ht="12.75">
      <c r="C224" s="31" t="s">
        <v>160</v>
      </c>
      <c r="D224" s="81">
        <v>-52</v>
      </c>
      <c r="E224" s="81"/>
      <c r="F224" s="64">
        <v>-42</v>
      </c>
      <c r="G224" s="64"/>
      <c r="H224" s="81">
        <v>-52</v>
      </c>
      <c r="I224" s="81"/>
      <c r="J224" s="81">
        <v>-42</v>
      </c>
    </row>
    <row r="225" spans="3:10" ht="12.75">
      <c r="C225" s="31" t="s">
        <v>169</v>
      </c>
      <c r="D225" s="81"/>
      <c r="E225" s="81"/>
      <c r="F225" s="64"/>
      <c r="G225" s="64"/>
      <c r="H225" s="81"/>
      <c r="I225" s="81"/>
      <c r="J225" s="81"/>
    </row>
    <row r="226" spans="3:10" ht="12.75">
      <c r="C226" s="31" t="s">
        <v>239</v>
      </c>
      <c r="D226" s="99">
        <v>0</v>
      </c>
      <c r="E226" s="81"/>
      <c r="F226" s="114">
        <v>16</v>
      </c>
      <c r="G226" s="64"/>
      <c r="H226" s="99">
        <v>0</v>
      </c>
      <c r="I226" s="81"/>
      <c r="J226" s="99">
        <v>16</v>
      </c>
    </row>
    <row r="227" spans="3:10" ht="12.75">
      <c r="C227" s="31" t="s">
        <v>161</v>
      </c>
      <c r="D227" s="99"/>
      <c r="E227" s="81"/>
      <c r="F227" s="64"/>
      <c r="G227" s="64"/>
      <c r="H227" s="99"/>
      <c r="I227" s="81"/>
      <c r="J227" s="81"/>
    </row>
    <row r="228" spans="3:10" ht="12.75">
      <c r="C228" s="31" t="s">
        <v>170</v>
      </c>
      <c r="D228" s="99"/>
      <c r="E228" s="81"/>
      <c r="F228" s="100"/>
      <c r="G228" s="64"/>
      <c r="H228" s="99"/>
      <c r="I228" s="81"/>
      <c r="J228" s="81"/>
    </row>
    <row r="229" spans="3:10" ht="12.75">
      <c r="C229" s="31" t="s">
        <v>171</v>
      </c>
      <c r="D229" s="81">
        <v>-44</v>
      </c>
      <c r="E229" s="81"/>
      <c r="F229" s="64">
        <v>-55</v>
      </c>
      <c r="G229" s="64"/>
      <c r="H229" s="81">
        <v>-44</v>
      </c>
      <c r="I229" s="81"/>
      <c r="J229" s="81">
        <v>-55</v>
      </c>
    </row>
    <row r="230" spans="3:10" ht="12.75">
      <c r="C230" s="31" t="s">
        <v>167</v>
      </c>
      <c r="D230" s="81"/>
      <c r="E230" s="81"/>
      <c r="F230" s="64"/>
      <c r="G230" s="64"/>
      <c r="H230" s="81"/>
      <c r="I230" s="81"/>
      <c r="J230" s="81"/>
    </row>
    <row r="231" spans="3:10" ht="12.75">
      <c r="C231" s="31" t="s">
        <v>162</v>
      </c>
      <c r="D231" s="81"/>
      <c r="E231" s="81"/>
      <c r="F231" s="64"/>
      <c r="G231" s="64"/>
      <c r="H231" s="81"/>
      <c r="I231" s="81"/>
      <c r="J231" s="81"/>
    </row>
    <row r="232" spans="3:10" ht="12.75">
      <c r="C232" s="31" t="s">
        <v>163</v>
      </c>
      <c r="D232" s="99">
        <v>0</v>
      </c>
      <c r="E232" s="81"/>
      <c r="F232" s="100">
        <v>4</v>
      </c>
      <c r="G232" s="64"/>
      <c r="H232" s="99">
        <v>0</v>
      </c>
      <c r="I232" s="81"/>
      <c r="J232" s="99">
        <v>4</v>
      </c>
    </row>
    <row r="233" spans="3:10" ht="12.75">
      <c r="C233" s="31" t="s">
        <v>164</v>
      </c>
      <c r="D233" s="99">
        <v>0</v>
      </c>
      <c r="E233" s="81"/>
      <c r="F233" s="100">
        <v>0</v>
      </c>
      <c r="G233" s="64"/>
      <c r="H233" s="127">
        <v>0</v>
      </c>
      <c r="I233" s="81"/>
      <c r="J233" s="99">
        <v>0</v>
      </c>
    </row>
    <row r="234" spans="3:10" ht="12.75">
      <c r="C234" s="31" t="s">
        <v>145</v>
      </c>
      <c r="D234" s="91">
        <f>SUM(D210:D233)</f>
        <v>936</v>
      </c>
      <c r="E234" s="81"/>
      <c r="F234" s="92">
        <f>SUM(F209:F233)</f>
        <v>1086</v>
      </c>
      <c r="G234" s="64"/>
      <c r="H234" s="91">
        <f>SUM(H210:H233)</f>
        <v>936</v>
      </c>
      <c r="I234" s="81"/>
      <c r="J234" s="91">
        <f>SUM(J209:J233)</f>
        <v>1086</v>
      </c>
    </row>
    <row r="235" spans="4:8" ht="12.75">
      <c r="D235" s="44"/>
      <c r="E235" s="44"/>
      <c r="F235" s="44"/>
      <c r="G235" s="44"/>
      <c r="H235" s="44"/>
    </row>
    <row r="236" spans="4:10" ht="12.75">
      <c r="D236" s="44"/>
      <c r="E236" s="44"/>
      <c r="F236" s="44"/>
      <c r="G236" s="44"/>
      <c r="H236" s="44"/>
      <c r="I236" s="44"/>
      <c r="J236" s="44"/>
    </row>
    <row r="237" spans="1:8" ht="12.75" customHeight="1">
      <c r="A237" s="39" t="s">
        <v>200</v>
      </c>
      <c r="B237" s="63" t="s">
        <v>233</v>
      </c>
      <c r="C237" s="3"/>
      <c r="D237" s="50"/>
      <c r="E237" s="41"/>
      <c r="F237" s="41"/>
      <c r="G237" s="41"/>
      <c r="H237" s="41"/>
    </row>
    <row r="238" spans="1:8" ht="12.75" customHeight="1">
      <c r="A238" s="39"/>
      <c r="B238" s="63"/>
      <c r="C238" s="3"/>
      <c r="D238" s="50"/>
      <c r="E238" s="41"/>
      <c r="F238" s="41"/>
      <c r="G238" s="41"/>
      <c r="H238" s="41"/>
    </row>
    <row r="239" spans="1:8" ht="12.75" customHeight="1">
      <c r="A239" s="39"/>
      <c r="B239" s="63" t="s">
        <v>198</v>
      </c>
      <c r="D239" s="41"/>
      <c r="F239" s="64"/>
      <c r="H239" s="4" t="s">
        <v>46</v>
      </c>
    </row>
    <row r="240" spans="1:8" ht="12.75" customHeight="1">
      <c r="A240" s="39"/>
      <c r="B240" s="63"/>
      <c r="D240" s="41"/>
      <c r="F240" s="64"/>
      <c r="H240" s="4" t="s">
        <v>4</v>
      </c>
    </row>
    <row r="241" spans="1:8" ht="12.75" customHeight="1">
      <c r="A241" s="39"/>
      <c r="D241" s="41"/>
      <c r="F241" s="64"/>
      <c r="H241" s="26" t="s">
        <v>273</v>
      </c>
    </row>
    <row r="242" spans="4:8" ht="12.75">
      <c r="D242" s="41"/>
      <c r="F242" s="64"/>
      <c r="H242" s="4" t="s">
        <v>1</v>
      </c>
    </row>
    <row r="243" spans="2:8" ht="12.75">
      <c r="B243" s="31" t="s">
        <v>142</v>
      </c>
      <c r="D243" s="41"/>
      <c r="F243" s="64"/>
      <c r="H243" s="119">
        <v>3000</v>
      </c>
    </row>
    <row r="244" spans="2:8" ht="12.75">
      <c r="B244" s="31" t="s">
        <v>143</v>
      </c>
      <c r="D244" s="41"/>
      <c r="F244" s="64"/>
      <c r="H244" s="119">
        <v>3000</v>
      </c>
    </row>
    <row r="245" spans="2:8" ht="12.75">
      <c r="B245" s="31" t="s">
        <v>144</v>
      </c>
      <c r="D245" s="41"/>
      <c r="F245" s="64"/>
      <c r="H245" s="119">
        <v>3297</v>
      </c>
    </row>
    <row r="246" ht="12.75">
      <c r="B246" s="83"/>
    </row>
    <row r="247" ht="12.75">
      <c r="B247" s="83"/>
    </row>
    <row r="248" spans="1:2" ht="13.5">
      <c r="A248" s="39" t="s">
        <v>94</v>
      </c>
      <c r="B248" s="63" t="s">
        <v>289</v>
      </c>
    </row>
    <row r="250" spans="2:8" ht="13.5">
      <c r="B250" s="63" t="s">
        <v>141</v>
      </c>
      <c r="C250" s="50"/>
      <c r="D250" s="41"/>
      <c r="E250" s="41"/>
      <c r="F250" s="41"/>
      <c r="G250" s="41"/>
      <c r="H250" s="4"/>
    </row>
    <row r="251" spans="2:8" ht="12.75">
      <c r="B251" s="31" t="s">
        <v>275</v>
      </c>
      <c r="C251" s="50"/>
      <c r="D251" s="41"/>
      <c r="E251" s="41"/>
      <c r="F251" s="41"/>
      <c r="G251" s="41"/>
      <c r="H251" s="4"/>
    </row>
    <row r="252" spans="3:9" ht="12.75">
      <c r="C252" s="41"/>
      <c r="G252" s="106"/>
      <c r="H252" s="4" t="s">
        <v>46</v>
      </c>
      <c r="I252" s="4"/>
    </row>
    <row r="253" spans="3:9" ht="12.75">
      <c r="C253" s="41"/>
      <c r="G253" s="106"/>
      <c r="H253" s="4" t="s">
        <v>4</v>
      </c>
      <c r="I253" s="4"/>
    </row>
    <row r="254" spans="3:9" ht="12.75">
      <c r="C254" s="41"/>
      <c r="G254" s="106"/>
      <c r="H254" s="26" t="s">
        <v>273</v>
      </c>
      <c r="I254" s="4"/>
    </row>
    <row r="255" spans="3:9" ht="12.75">
      <c r="C255" s="41"/>
      <c r="H255" s="4" t="s">
        <v>1</v>
      </c>
      <c r="I255" s="4"/>
    </row>
    <row r="256" spans="2:9" ht="12.75">
      <c r="B256" s="31" t="s">
        <v>142</v>
      </c>
      <c r="C256" s="41"/>
      <c r="H256" s="40">
        <v>512</v>
      </c>
      <c r="I256" s="4"/>
    </row>
    <row r="257" spans="2:9" ht="12.75">
      <c r="B257" s="31" t="s">
        <v>276</v>
      </c>
      <c r="C257" s="41"/>
      <c r="H257" s="40">
        <v>664</v>
      </c>
      <c r="I257" s="4"/>
    </row>
    <row r="258" spans="2:9" ht="12.75">
      <c r="B258" s="31" t="s">
        <v>285</v>
      </c>
      <c r="C258" s="41"/>
      <c r="H258" s="40">
        <v>152</v>
      </c>
      <c r="I258" s="4"/>
    </row>
    <row r="259" spans="4:8" ht="12.75">
      <c r="D259" s="41"/>
      <c r="H259" s="4"/>
    </row>
    <row r="260" spans="4:8" ht="12.75">
      <c r="D260" s="41"/>
      <c r="H260" s="4"/>
    </row>
    <row r="261" spans="1:2" ht="13.5">
      <c r="A261" s="39" t="s">
        <v>96</v>
      </c>
      <c r="B261" s="63" t="s">
        <v>139</v>
      </c>
    </row>
    <row r="262" ht="12.75">
      <c r="B262" s="31" t="s">
        <v>281</v>
      </c>
    </row>
    <row r="265" spans="1:2" ht="13.5">
      <c r="A265" s="39" t="s">
        <v>115</v>
      </c>
      <c r="B265" s="63" t="s">
        <v>74</v>
      </c>
    </row>
    <row r="266" ht="12.75">
      <c r="B266" s="31" t="s">
        <v>150</v>
      </c>
    </row>
    <row r="269" spans="1:2" ht="13.5">
      <c r="A269" s="39" t="s">
        <v>127</v>
      </c>
      <c r="B269" s="63" t="s">
        <v>134</v>
      </c>
    </row>
    <row r="270" spans="2:11" ht="12.75">
      <c r="B270" s="31" t="s">
        <v>277</v>
      </c>
      <c r="H270" s="153"/>
      <c r="I270" s="153"/>
      <c r="J270" s="153"/>
      <c r="K270"/>
    </row>
    <row r="271" spans="8:10" ht="12.75">
      <c r="H271" s="153"/>
      <c r="I271" s="153"/>
      <c r="J271" s="153"/>
    </row>
    <row r="272" spans="8:10" ht="12.75">
      <c r="H272" s="46"/>
      <c r="I272" s="46"/>
      <c r="J272" s="46"/>
    </row>
    <row r="273" spans="1:2" ht="13.5">
      <c r="A273" s="39" t="s">
        <v>135</v>
      </c>
      <c r="B273" s="63" t="s">
        <v>80</v>
      </c>
    </row>
    <row r="274" ht="12.75">
      <c r="B274" s="31" t="s">
        <v>236</v>
      </c>
    </row>
    <row r="277" spans="1:2" ht="13.5">
      <c r="A277" s="39" t="s">
        <v>140</v>
      </c>
      <c r="B277" s="63" t="s">
        <v>82</v>
      </c>
    </row>
    <row r="278" ht="12.75">
      <c r="B278" s="31" t="s">
        <v>83</v>
      </c>
    </row>
    <row r="281" spans="1:2" ht="13.5">
      <c r="A281" s="39" t="s">
        <v>286</v>
      </c>
      <c r="B281" s="63" t="s">
        <v>137</v>
      </c>
    </row>
    <row r="282" spans="1:2" ht="12.75">
      <c r="A282" s="39"/>
      <c r="B282" s="31" t="s">
        <v>278</v>
      </c>
    </row>
    <row r="283" ht="12.75">
      <c r="A283" s="39"/>
    </row>
    <row r="284" ht="12.75">
      <c r="A284" s="39"/>
    </row>
    <row r="285" spans="1:2" ht="13.5">
      <c r="A285" s="39" t="s">
        <v>325</v>
      </c>
      <c r="B285" s="63" t="s">
        <v>58</v>
      </c>
    </row>
    <row r="286" spans="1:10" ht="12.75">
      <c r="A286" s="39"/>
      <c r="B286" s="3"/>
      <c r="D286" s="153" t="s">
        <v>146</v>
      </c>
      <c r="E286" s="153"/>
      <c r="F286" s="153"/>
      <c r="H286" s="153" t="s">
        <v>147</v>
      </c>
      <c r="I286" s="153"/>
      <c r="J286" s="153"/>
    </row>
    <row r="287" spans="4:10" ht="12.75">
      <c r="D287" s="157" t="s">
        <v>4</v>
      </c>
      <c r="E287" s="157"/>
      <c r="F287" s="157"/>
      <c r="G287" s="41"/>
      <c r="H287" s="157" t="s">
        <v>4</v>
      </c>
      <c r="I287" s="157"/>
      <c r="J287" s="157"/>
    </row>
    <row r="288" spans="4:10" ht="12.75">
      <c r="D288" s="46" t="s">
        <v>270</v>
      </c>
      <c r="E288" s="47"/>
      <c r="F288" s="47" t="s">
        <v>279</v>
      </c>
      <c r="G288" s="47"/>
      <c r="H288" s="46" t="s">
        <v>270</v>
      </c>
      <c r="I288" s="47"/>
      <c r="J288" s="47" t="s">
        <v>279</v>
      </c>
    </row>
    <row r="289" spans="1:8" ht="12.75">
      <c r="A289" s="39"/>
      <c r="B289" s="3" t="s">
        <v>62</v>
      </c>
      <c r="D289" s="41"/>
      <c r="E289" s="41"/>
      <c r="F289" s="41"/>
      <c r="G289" s="41"/>
      <c r="H289" s="41"/>
    </row>
    <row r="290" spans="2:12" ht="12.75">
      <c r="B290" s="31" t="s">
        <v>59</v>
      </c>
      <c r="D290" s="107">
        <v>2905</v>
      </c>
      <c r="E290" s="107"/>
      <c r="F290" s="107">
        <v>3169</v>
      </c>
      <c r="G290" s="132">
        <v>4292</v>
      </c>
      <c r="H290" s="132">
        <v>2905</v>
      </c>
      <c r="I290" s="107"/>
      <c r="J290" s="64">
        <v>3169</v>
      </c>
      <c r="K290" s="107"/>
      <c r="L290" s="131"/>
    </row>
    <row r="291" spans="4:8" ht="4.5" customHeight="1">
      <c r="D291" s="41"/>
      <c r="E291" s="41"/>
      <c r="F291" s="41"/>
      <c r="G291" s="41"/>
      <c r="H291" s="41"/>
    </row>
    <row r="292" spans="2:8" ht="12.75">
      <c r="B292" s="31" t="s">
        <v>60</v>
      </c>
      <c r="D292" s="41"/>
      <c r="E292" s="41"/>
      <c r="F292" s="41"/>
      <c r="G292" s="41"/>
      <c r="H292" s="41"/>
    </row>
    <row r="293" spans="2:10" ht="12.75">
      <c r="B293" s="31" t="s">
        <v>61</v>
      </c>
      <c r="D293" s="41">
        <v>98560</v>
      </c>
      <c r="E293" s="41"/>
      <c r="F293" s="41">
        <v>98560</v>
      </c>
      <c r="G293" s="41"/>
      <c r="H293" s="41">
        <v>98560</v>
      </c>
      <c r="I293" s="41"/>
      <c r="J293" s="41">
        <v>98560</v>
      </c>
    </row>
    <row r="294" spans="4:10" ht="4.5" customHeight="1">
      <c r="D294" s="41"/>
      <c r="E294" s="41"/>
      <c r="F294" s="41"/>
      <c r="G294" s="41"/>
      <c r="H294" s="41"/>
      <c r="I294" s="41"/>
      <c r="J294" s="41"/>
    </row>
    <row r="295" spans="2:10" ht="12.75">
      <c r="B295" s="31" t="s">
        <v>349</v>
      </c>
      <c r="D295" s="49">
        <f>+D290/D293*100</f>
        <v>2.947443181818182</v>
      </c>
      <c r="E295" s="41"/>
      <c r="F295" s="49">
        <f>+F290/F293*100</f>
        <v>3.215300324675325</v>
      </c>
      <c r="G295" s="41"/>
      <c r="H295" s="49">
        <f>+H290/H293*100</f>
        <v>2.947443181818182</v>
      </c>
      <c r="J295" s="49">
        <f>+J290/J293*100</f>
        <v>3.215300324675325</v>
      </c>
    </row>
    <row r="299" ht="12.75">
      <c r="A299" s="83"/>
    </row>
    <row r="300" ht="12.75">
      <c r="A300" s="83"/>
    </row>
    <row r="301" ht="12.75">
      <c r="A301" s="31" t="s">
        <v>98</v>
      </c>
    </row>
    <row r="303" ht="12.75">
      <c r="A303" s="31" t="s">
        <v>99</v>
      </c>
    </row>
    <row r="304" ht="12.75">
      <c r="A304" s="31" t="s">
        <v>100</v>
      </c>
    </row>
    <row r="305" ht="12.75">
      <c r="A305" s="31" t="s">
        <v>287</v>
      </c>
    </row>
    <row r="309" ht="12.75">
      <c r="E309" s="39"/>
    </row>
  </sheetData>
  <mergeCells count="18">
    <mergeCell ref="D137:F137"/>
    <mergeCell ref="D138:F138"/>
    <mergeCell ref="H137:J137"/>
    <mergeCell ref="H138:J138"/>
    <mergeCell ref="D287:F287"/>
    <mergeCell ref="H287:J287"/>
    <mergeCell ref="H270:J270"/>
    <mergeCell ref="H271:J271"/>
    <mergeCell ref="D286:F286"/>
    <mergeCell ref="H286:J286"/>
    <mergeCell ref="D202:F202"/>
    <mergeCell ref="H202:J202"/>
    <mergeCell ref="D203:F203"/>
    <mergeCell ref="H203:J203"/>
    <mergeCell ref="D186:F186"/>
    <mergeCell ref="H186:J186"/>
    <mergeCell ref="D187:F187"/>
    <mergeCell ref="H187:J187"/>
  </mergeCells>
  <printOptions/>
  <pageMargins left="1" right="0" top="0.75" bottom="0" header="0.5" footer="0.5"/>
  <pageSetup horizontalDpi="600" verticalDpi="600" orientation="portrait" scale="90" r:id="rId1"/>
  <rowBreaks count="4" manualBreakCount="4">
    <brk id="59" max="10" man="1"/>
    <brk id="132" max="10" man="1"/>
    <brk id="199" max="10" man="1"/>
    <brk id="2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 </cp:lastModifiedBy>
  <cp:lastPrinted>2007-08-28T03:21:08Z</cp:lastPrinted>
  <dcterms:created xsi:type="dcterms:W3CDTF">2002-11-16T00:45:14Z</dcterms:created>
  <dcterms:modified xsi:type="dcterms:W3CDTF">2007-08-28T04:59:21Z</dcterms:modified>
  <cp:category/>
  <cp:version/>
  <cp:contentType/>
  <cp:contentStatus/>
</cp:coreProperties>
</file>